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/>
  <xr:revisionPtr revIDLastSave="0" documentId="8_{34A7D80D-1F5C-4D7F-8B60-8C450554DB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D16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D15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D14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D13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D12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D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D9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D8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D7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D6" i="1"/>
  <c r="Y5" i="1"/>
  <c r="S5" i="1"/>
  <c r="T5" i="1"/>
  <c r="U5" i="1"/>
  <c r="V5" i="1"/>
  <c r="W5" i="1"/>
  <c r="X5" i="1"/>
  <c r="N5" i="1"/>
  <c r="O5" i="1"/>
  <c r="P5" i="1"/>
  <c r="Q5" i="1"/>
  <c r="R5" i="1"/>
  <c r="K5" i="1"/>
  <c r="L5" i="1"/>
  <c r="M5" i="1"/>
  <c r="E5" i="1"/>
  <c r="F5" i="1"/>
  <c r="G5" i="1"/>
  <c r="H5" i="1"/>
  <c r="I5" i="1"/>
  <c r="J5" i="1"/>
  <c r="D5" i="1"/>
  <c r="W4" i="1"/>
  <c r="X4" i="1"/>
  <c r="Y4" i="1"/>
  <c r="P4" i="1"/>
  <c r="Q4" i="1"/>
  <c r="R4" i="1"/>
  <c r="S4" i="1"/>
  <c r="T4" i="1"/>
  <c r="U4" i="1"/>
  <c r="V4" i="1"/>
  <c r="E4" i="1"/>
  <c r="F4" i="1"/>
  <c r="G4" i="1"/>
  <c r="H4" i="1"/>
  <c r="I4" i="1"/>
  <c r="J4" i="1"/>
  <c r="K4" i="1"/>
  <c r="L4" i="1"/>
  <c r="M4" i="1"/>
  <c r="N4" i="1"/>
  <c r="O4" i="1"/>
  <c r="D4" i="1"/>
</calcChain>
</file>

<file path=xl/sharedStrings.xml><?xml version="1.0" encoding="utf-8"?>
<sst xmlns="http://schemas.openxmlformats.org/spreadsheetml/2006/main" count="342" uniqueCount="181">
  <si>
    <t xml:space="preserve">Antal ansatte - </t>
  </si>
  <si>
    <t/>
  </si>
  <si>
    <t>jan 2020</t>
  </si>
  <si>
    <t>feb 2020</t>
  </si>
  <si>
    <t>mar 2020</t>
  </si>
  <si>
    <t>apr 2020</t>
  </si>
  <si>
    <t>maj 2020</t>
  </si>
  <si>
    <t>jun 2020</t>
  </si>
  <si>
    <t>jul 2020</t>
  </si>
  <si>
    <t>aug 2020</t>
  </si>
  <si>
    <t>sep 2020</t>
  </si>
  <si>
    <t>okt 2020</t>
  </si>
  <si>
    <t>nov 2020</t>
  </si>
  <si>
    <t>dec 2020</t>
  </si>
  <si>
    <t>jan 2021</t>
  </si>
  <si>
    <t>feb 2021</t>
  </si>
  <si>
    <t>mar 2021</t>
  </si>
  <si>
    <t>apr 2021</t>
  </si>
  <si>
    <t>maj 2021</t>
  </si>
  <si>
    <t>jun 2021</t>
  </si>
  <si>
    <t>jul 2021</t>
  </si>
  <si>
    <t>aug 2021</t>
  </si>
  <si>
    <t>sep 2021</t>
  </si>
  <si>
    <t>okt 2021</t>
  </si>
  <si>
    <t>nov 2021</t>
  </si>
  <si>
    <t>Overenskomstområde</t>
  </si>
  <si>
    <t>Stilling</t>
  </si>
  <si>
    <t>Fuldtid</t>
  </si>
  <si>
    <t xml:space="preserve"> Ialt</t>
  </si>
  <si>
    <t>Ergo- Fysio- og Jordemødre, basis Reg.</t>
  </si>
  <si>
    <t>Atypiske stillinger</t>
  </si>
  <si>
    <t>Ergoterapeuter</t>
  </si>
  <si>
    <t>Ergoterapeuter med udvidet arb.opg.</t>
  </si>
  <si>
    <t>Ergoterapeuter, klliniske undervisere</t>
  </si>
  <si>
    <t>Fysioterapeuter</t>
  </si>
  <si>
    <t>Fysioterapeuter med udvidet arb.opg.</t>
  </si>
  <si>
    <t>Fysioterapeuter, kliniske undervisere</t>
  </si>
  <si>
    <t>Jordemødre</t>
  </si>
  <si>
    <t>Jordemødre, uddannelsesansvarlige</t>
  </si>
  <si>
    <t>Kandidatuddannede</t>
  </si>
  <si>
    <t>Ergo- Fysio- og Jordemødre, ledere Reg.</t>
  </si>
  <si>
    <t>Ledende ergoterapeuter</t>
  </si>
  <si>
    <t>Ledende fysioterapeuter</t>
  </si>
  <si>
    <t>Ledende jordemødre</t>
  </si>
  <si>
    <t>Lægesekretærer m.fl.</t>
  </si>
  <si>
    <t>Ikke-uddannede lægesekretærer</t>
  </si>
  <si>
    <t>Ledende lægesekretærer</t>
  </si>
  <si>
    <t>Lægesekretærelever</t>
  </si>
  <si>
    <t>Lægesekretærer</t>
  </si>
  <si>
    <t>Specialister</t>
  </si>
  <si>
    <t>Sundhedsservicesekretær</t>
  </si>
  <si>
    <t>Medicinstud. i underordnet lægestilling</t>
  </si>
  <si>
    <t>Neurofysiologiassistenter og -elever</t>
  </si>
  <si>
    <t>Neurofysiologiassistentelever</t>
  </si>
  <si>
    <t>Neurofysiologiassistenter</t>
  </si>
  <si>
    <t>Oms.- og pæd.medhj. samt pæd. ass., Reg.</t>
  </si>
  <si>
    <t>Omsorgs- og pædagogmedhjælpere</t>
  </si>
  <si>
    <t>Pau-elever</t>
  </si>
  <si>
    <t>Pædagogiske assistenter</t>
  </si>
  <si>
    <t>Overlæger, lægelige chefer m.v.</t>
  </si>
  <si>
    <t>Andre lægelige chefer</t>
  </si>
  <si>
    <t>Cheflæger</t>
  </si>
  <si>
    <t>Ledende overlæger</t>
  </si>
  <si>
    <t>Ledende overlæger/professorer</t>
  </si>
  <si>
    <t>Lægelige direktører</t>
  </si>
  <si>
    <t>Overlæger</t>
  </si>
  <si>
    <t>Overlæger, løntrinaflønnede</t>
  </si>
  <si>
    <t>Specialeansvarlige overlæger</t>
  </si>
  <si>
    <t>Specialeansvarlige overlæger/professorer</t>
  </si>
  <si>
    <t>Øvrige Overlæger, lægelige chefer m.v.</t>
  </si>
  <si>
    <t>Servicemedarb./-assistenter v. sygehuse</t>
  </si>
  <si>
    <t>Serviceassistenter</t>
  </si>
  <si>
    <t>Serviceassistenter v. særlige afdelinger</t>
  </si>
  <si>
    <t>Servicemedarbejdere</t>
  </si>
  <si>
    <t>Timelønnede uudd. servicemedarbejdere</t>
  </si>
  <si>
    <t>Social- og sundhedspersonale, Regioner</t>
  </si>
  <si>
    <t>Afdelingsledere</t>
  </si>
  <si>
    <t>Beskæftigelsesvejledere</t>
  </si>
  <si>
    <t>Elever, assistent-</t>
  </si>
  <si>
    <t>Elever, voksenelevløn</t>
  </si>
  <si>
    <t>Operationsteknikere</t>
  </si>
  <si>
    <t>Plejehjemsassistenter</t>
  </si>
  <si>
    <t>Plejere</t>
  </si>
  <si>
    <t>Social- og sundhedsassistenter</t>
  </si>
  <si>
    <t>Social- og sundhedshjælpere</t>
  </si>
  <si>
    <t>Social- og sundhedspersonale, ikke-udd.</t>
  </si>
  <si>
    <t>Sundhedsmedhjælpere</t>
  </si>
  <si>
    <t>Sygehjælpere</t>
  </si>
  <si>
    <t>Socialpædagogisk pers. ved døgninst. mv.</t>
  </si>
  <si>
    <t>Faglærere</t>
  </si>
  <si>
    <t>Forstandere</t>
  </si>
  <si>
    <t>Overlærere/viceforstandere</t>
  </si>
  <si>
    <t>Pædagogstuderende</t>
  </si>
  <si>
    <t>Socialpædagoger</t>
  </si>
  <si>
    <t>Socialpædagogiske konsulenter</t>
  </si>
  <si>
    <t>Stedfortrædere/afdelingsledere</t>
  </si>
  <si>
    <t>Øvr. pædagogisk pers. døgninst. m.v.</t>
  </si>
  <si>
    <t>Syge- og Sundhedspersonale, basis Reg.</t>
  </si>
  <si>
    <t>Bioanalytikere</t>
  </si>
  <si>
    <t>Bioanalytikerundervisere med diplom</t>
  </si>
  <si>
    <t>Bioanalytikerundervisere uden diplom</t>
  </si>
  <si>
    <t>Ernæringsassistenter</t>
  </si>
  <si>
    <t>Ernæringshjælpere</t>
  </si>
  <si>
    <t>Ernæringsteknologer</t>
  </si>
  <si>
    <t>Farmakonomer</t>
  </si>
  <si>
    <t>Fodterapeuter</t>
  </si>
  <si>
    <t>Industrilaboranter</t>
  </si>
  <si>
    <t>Kliniske diætister</t>
  </si>
  <si>
    <t>Kostfaglige eneansvarlige</t>
  </si>
  <si>
    <t>Laboranter</t>
  </si>
  <si>
    <t>PB´ere i Ernæring og sundhed</t>
  </si>
  <si>
    <t>Psykomotoriske terapeuter</t>
  </si>
  <si>
    <t>Radiografer</t>
  </si>
  <si>
    <t>Smørrebrødsjomfruer, catere</t>
  </si>
  <si>
    <t>Sygeplejersker</t>
  </si>
  <si>
    <t>Tandplejere</t>
  </si>
  <si>
    <t>Økonomaer</t>
  </si>
  <si>
    <t>Øvr. syge- og sundhedspersonale</t>
  </si>
  <si>
    <t>Syge- og Sundhedspersonale, ledere Reg.</t>
  </si>
  <si>
    <t>Ledende bioanalytikere</t>
  </si>
  <si>
    <t>Ledende farmakonomer</t>
  </si>
  <si>
    <t>Ledende kliniske diætister</t>
  </si>
  <si>
    <t>Ledende radiografer</t>
  </si>
  <si>
    <t>Ledende sygeplejersker</t>
  </si>
  <si>
    <t>Ledende økonomaer</t>
  </si>
  <si>
    <t>Sygehus-/hospitalsapotekere</t>
  </si>
  <si>
    <t>Sygehusapotekere, grundløn 52</t>
  </si>
  <si>
    <t>Sygehuslæger (hon.løn)</t>
  </si>
  <si>
    <t>Sygehusportører</t>
  </si>
  <si>
    <t>Sygehusportører i aspiranttiden</t>
  </si>
  <si>
    <t>Sygehusportører på særlige afdelinger</t>
  </si>
  <si>
    <t>Sygehusportører uden aspiranttid</t>
  </si>
  <si>
    <t>Sygehusportører,fuldtidsb.v.sektionsarb.</t>
  </si>
  <si>
    <t>Underordnede læger (reservelæger)</t>
  </si>
  <si>
    <t>1. reservelæger</t>
  </si>
  <si>
    <t>Afdelingslæger, overenskomstansatte</t>
  </si>
  <si>
    <t>Akutlægebiler, Region Hovedstaden</t>
  </si>
  <si>
    <t>Kliniske assistenter</t>
  </si>
  <si>
    <t>Praksisreservelæger</t>
  </si>
  <si>
    <t>Reservelæger</t>
  </si>
  <si>
    <t>Øvrige underordnede læger</t>
  </si>
  <si>
    <t>Beskrivelse</t>
  </si>
  <si>
    <t>Kommunernes og Regionernes Løndatakontor</t>
  </si>
  <si>
    <t>SIRKA</t>
  </si>
  <si>
    <t>Datasæt 01 2019</t>
  </si>
  <si>
    <t>Kørsel 27.1.2022 10.15.25</t>
  </si>
  <si>
    <t>Undergrænse: 5</t>
  </si>
  <si>
    <t>Stillinger</t>
  </si>
  <si>
    <t>055 Lægesekretærer m.fl.</t>
  </si>
  <si>
    <t>066 Overlæger, lægelige chefer m.v.</t>
  </si>
  <si>
    <t>072 Sygehusportører</t>
  </si>
  <si>
    <t>078 Socialpædagogisk pers. ved døgninst. mv.</t>
  </si>
  <si>
    <t>099 Sygehus-/hospitalsapotekere</t>
  </si>
  <si>
    <t>100 Sygehuslæger (hon.løn)</t>
  </si>
  <si>
    <t>113 Underordnede læger (reservelæger)</t>
  </si>
  <si>
    <t>185 Neurofysiologiassistenter og -elever</t>
  </si>
  <si>
    <t>206 Servicemedarb./-assistenter v. sygehuse</t>
  </si>
  <si>
    <t>231 Medicinstud. i underordnet lægestilling</t>
  </si>
  <si>
    <t>283 Social- og sundhedspersonale, Regioner</t>
  </si>
  <si>
    <t>293 Oms.- og pæd.medhj. samt pæd. ass., Reg.</t>
  </si>
  <si>
    <t>296 Ergo- Fysio- og Jordemødre, basis Reg.</t>
  </si>
  <si>
    <t>297 Ergo- Fysio- og Jordemødre, ledere Reg.</t>
  </si>
  <si>
    <t>300 Syge- og Sundhedspersonale, basis Reg.</t>
  </si>
  <si>
    <t>301 Syge- og Sundhedspersonale, ledere Reg.</t>
  </si>
  <si>
    <t>Forhandlingsområde</t>
  </si>
  <si>
    <t>Regioner</t>
  </si>
  <si>
    <t xml:space="preserve">Stigning </t>
  </si>
  <si>
    <t xml:space="preserve">Stigning i alle grupper eks. administrativt personale </t>
  </si>
  <si>
    <t>Stigning i laboranter</t>
  </si>
  <si>
    <t>Gruppe®</t>
  </si>
  <si>
    <t>Bioanalytikere u. undervisere og ledere</t>
  </si>
  <si>
    <t>Sygeplejersker inkl ledere</t>
  </si>
  <si>
    <t>Fysioterapeuter inkl. ledere</t>
  </si>
  <si>
    <t>Ergoterapeuter inkl. ledere</t>
  </si>
  <si>
    <t>Jordemødre inkl. ledere</t>
  </si>
  <si>
    <t>Lægeskretærer inkl. ledere</t>
  </si>
  <si>
    <t xml:space="preserve">Overlæger m. fl. </t>
  </si>
  <si>
    <t>SOSU'er i alt inkl. ledere</t>
  </si>
  <si>
    <t>Underordnede læger</t>
  </si>
  <si>
    <t xml:space="preserve">Bioanalytikere inkl. ledere </t>
  </si>
  <si>
    <t>Alle bioanalytikergrupper og laboranter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</si>
</sst>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rgb="FFFFFFFF"/>
      <name val="Calibri"/>
    </font>
    <font>
      <b/>
      <sz val="11"/>
      <name val="Calibri"/>
    </font>
    <font>
      <b/>
      <sz val="11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587993"/>
      </patternFill>
    </fill>
    <fill>
      <patternFill patternType="solid">
        <fgColor rgb="FFEEEEEE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3" fontId="4" fillId="3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right"/>
    </xf>
    <xf numFmtId="10" fontId="2" fillId="0" borderId="0" xfId="1" applyNumberFormat="1" applyFont="1" applyAlignment="1">
      <alignment horizontal="center"/>
    </xf>
    <xf numFmtId="10" fontId="6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</cellXfs>
  <cellStyles count="2">
    <cellStyle name="Normal" xfId="0" builtinId="0"/>
    <cellStyle name="Procent" xfId="1" builtinId="5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Udvikling i fuldtidsbeskæftigede i Covid-19 perioden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'Ark1'!$B$4</c:f>
              <c:strCache>
                <c:ptCount val="1"/>
                <c:pt idx="0">
                  <c:v>Stigning i alle grupper eks. administrativt personale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'Ark1'!$C$4:$Y$4</c:f>
            </c:numRef>
          </c:val>
          <c:smooth val="0"/>
          <c:extLst>
            <c:ext xmlns:c16="http://schemas.microsoft.com/office/drawing/2014/chart" uri="{C3380CC4-5D6E-409C-BE32-E72D297353CC}">
              <c16:uniqueId val="{00000000-A7D3-4A07-9CEF-45BC8B6A5465}"/>
            </c:ext>
          </c:extLst>
        </c:ser>
        <c:ser>
          <c:idx val="1"/>
          <c:order val="1"/>
          <c:tx>
            <c:strRef>
              <c:f>'Ark1'!$B$5</c:f>
              <c:strCache>
                <c:ptCount val="1"/>
                <c:pt idx="0">
                  <c:v>Bioanalytikere inkl. ledere 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'Ark1'!$C$5:$Y$5</c:f>
              <c:numCache>
                <c:formatCode>0.00%</c:formatCode>
                <c:ptCount val="23"/>
                <c:pt idx="0" formatCode="General">
                  <c:v>0</c:v>
                </c:pt>
                <c:pt idx="1">
                  <c:v>1.2126569219570671E-2</c:v>
                </c:pt>
                <c:pt idx="2">
                  <c:v>1.2140455136802508E-2</c:v>
                </c:pt>
                <c:pt idx="3">
                  <c:v>1.1633985826246862E-2</c:v>
                </c:pt>
                <c:pt idx="4">
                  <c:v>1.4096529699229476E-2</c:v>
                </c:pt>
                <c:pt idx="5">
                  <c:v>1.871012775619918E-2</c:v>
                </c:pt>
                <c:pt idx="6">
                  <c:v>2.9336546929693563E-2</c:v>
                </c:pt>
                <c:pt idx="7">
                  <c:v>2.8621215262400579E-2</c:v>
                </c:pt>
                <c:pt idx="8">
                  <c:v>2.3231279515808279E-2</c:v>
                </c:pt>
                <c:pt idx="9">
                  <c:v>2.4829977274236414E-2</c:v>
                </c:pt>
                <c:pt idx="10">
                  <c:v>2.0264981137718463E-2</c:v>
                </c:pt>
                <c:pt idx="11">
                  <c:v>1.5806218706205133E-2</c:v>
                </c:pt>
                <c:pt idx="12">
                  <c:v>1.369860149494051E-2</c:v>
                </c:pt>
                <c:pt idx="13">
                  <c:v>3.5820596577327057E-2</c:v>
                </c:pt>
                <c:pt idx="14">
                  <c:v>4.0626213335448691E-2</c:v>
                </c:pt>
                <c:pt idx="15">
                  <c:v>4.0139450140881827E-2</c:v>
                </c:pt>
                <c:pt idx="16">
                  <c:v>3.758693741043162E-2</c:v>
                </c:pt>
                <c:pt idx="17">
                  <c:v>3.6147073038239608E-2</c:v>
                </c:pt>
                <c:pt idx="18">
                  <c:v>4.1050110315478339E-2</c:v>
                </c:pt>
                <c:pt idx="19">
                  <c:v>3.8210923013738407E-2</c:v>
                </c:pt>
                <c:pt idx="20">
                  <c:v>2.7735523917329141E-2</c:v>
                </c:pt>
                <c:pt idx="21">
                  <c:v>2.2480097719412173E-2</c:v>
                </c:pt>
                <c:pt idx="22">
                  <c:v>1.9415321361689886E-2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3-4A07-9CEF-45BC8B6A5465}"/>
            </c:ext>
          </c:extLst>
        </c:ser>
        <c:ser>
          <c:idx val="2"/>
          <c:order val="2"/>
          <c:tx>
            <c:strRef>
              <c:f>'Ark1'!$B$6</c:f>
              <c:strCache>
                <c:ptCount val="1"/>
                <c:pt idx="0">
                  <c:v>Stigning i laboranter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'Ark1'!$C$6:$Y$6</c:f>
            </c:numRef>
          </c:val>
          <c:smooth val="0"/>
          <c:extLst>
            <c:ext xmlns:c16="http://schemas.microsoft.com/office/drawing/2014/chart" uri="{C3380CC4-5D6E-409C-BE32-E72D297353CC}">
              <c16:uniqueId val="{00000002-A7D3-4A07-9CEF-45BC8B6A5465}"/>
            </c:ext>
          </c:extLst>
        </c:ser>
        <c:ser>
          <c:idx val="3"/>
          <c:order val="3"/>
          <c:tx>
            <c:strRef>
              <c:f>'Ark1'!$B$7</c:f>
              <c:strCache>
                <c:ptCount val="1"/>
                <c:pt idx="0">
                  <c:v>Alle bioanalytikergrupper og laboranter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'Ark1'!$C$7:$Y$7</c:f>
              <c:numCache>
                <c:formatCode>0.00%</c:formatCode>
                <c:ptCount val="23"/>
                <c:pt idx="0" formatCode="General">
                  <c:v>0</c:v>
                </c:pt>
                <c:pt idx="1">
                  <c:v>1.1217234205097348E-2</c:v>
                </c:pt>
                <c:pt idx="2">
                  <c:v>1.1404081292639701E-2</c:v>
                </c:pt>
                <c:pt idx="3">
                  <c:v>1.1924128612968099E-2</c:v>
                </c:pt>
                <c:pt idx="4">
                  <c:v>2.0393992245509418E-2</c:v>
                </c:pt>
                <c:pt idx="5">
                  <c:v>3.1723818373921464E-2</c:v>
                </c:pt>
                <c:pt idx="6">
                  <c:v>5.852204902422975E-2</c:v>
                </c:pt>
                <c:pt idx="7">
                  <c:v>6.4749016126549597E-2</c:v>
                </c:pt>
                <c:pt idx="8">
                  <c:v>8.1969246757034098E-2</c:v>
                </c:pt>
                <c:pt idx="9">
                  <c:v>0.1262485482033564</c:v>
                </c:pt>
                <c:pt idx="10">
                  <c:v>0.14537373488404892</c:v>
                </c:pt>
                <c:pt idx="11">
                  <c:v>0.17711519257030073</c:v>
                </c:pt>
                <c:pt idx="12">
                  <c:v>0.2146612184456087</c:v>
                </c:pt>
                <c:pt idx="13">
                  <c:v>0.24423281533473262</c:v>
                </c:pt>
                <c:pt idx="14">
                  <c:v>0.28156894558650158</c:v>
                </c:pt>
                <c:pt idx="15">
                  <c:v>0.31752763546498808</c:v>
                </c:pt>
                <c:pt idx="16">
                  <c:v>0.3381586220169841</c:v>
                </c:pt>
                <c:pt idx="17">
                  <c:v>0.38062357052825391</c:v>
                </c:pt>
                <c:pt idx="18">
                  <c:v>0.37433099598120645</c:v>
                </c:pt>
                <c:pt idx="19">
                  <c:v>0.34867904002068251</c:v>
                </c:pt>
                <c:pt idx="20">
                  <c:v>0.25500652984828065</c:v>
                </c:pt>
                <c:pt idx="21">
                  <c:v>0.19684124365493516</c:v>
                </c:pt>
                <c:pt idx="22">
                  <c:v>0.24121534417176793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D3-4A07-9CEF-45BC8B6A5465}"/>
            </c:ext>
          </c:extLst>
        </c:ser>
        <c:ser>
          <c:idx val="4"/>
          <c:order val="4"/>
          <c:tx>
            <c:strRef>
              <c:f>'Ark1'!$B$8</c:f>
              <c:strCache>
                <c:ptCount val="1"/>
                <c:pt idx="0">
                  <c:v>Bioanalytikere u. undervisere og ledere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'Ark1'!$C$8:$Y$8</c:f>
            </c:numRef>
          </c:val>
          <c:smooth val="0"/>
          <c:extLst>
            <c:ext xmlns:c16="http://schemas.microsoft.com/office/drawing/2014/chart" uri="{C3380CC4-5D6E-409C-BE32-E72D297353CC}">
              <c16:uniqueId val="{00000004-A7D3-4A07-9CEF-45BC8B6A5465}"/>
            </c:ext>
          </c:extLst>
        </c:ser>
        <c:ser>
          <c:idx val="5"/>
          <c:order val="5"/>
          <c:tx>
            <c:strRef>
              <c:f>'Ark1'!$B$9</c:f>
              <c:strCache>
                <c:ptCount val="1"/>
                <c:pt idx="0">
                  <c:v>Sygeplejersker inkl ledere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'Ark1'!$C$9:$Y$9</c:f>
              <c:numCache>
                <c:formatCode>0.00%</c:formatCode>
                <c:ptCount val="23"/>
                <c:pt idx="0" formatCode="General">
                  <c:v>0</c:v>
                </c:pt>
                <c:pt idx="1">
                  <c:v>1.6584075819237487E-2</c:v>
                </c:pt>
                <c:pt idx="2">
                  <c:v>1.9073930930144867E-2</c:v>
                </c:pt>
                <c:pt idx="3">
                  <c:v>2.0050961748778073E-2</c:v>
                </c:pt>
                <c:pt idx="4">
                  <c:v>2.0001236383772936E-2</c:v>
                </c:pt>
                <c:pt idx="5">
                  <c:v>1.8009599141652011E-2</c:v>
                </c:pt>
                <c:pt idx="6">
                  <c:v>2.9776999791821801E-2</c:v>
                </c:pt>
                <c:pt idx="7">
                  <c:v>3.293812961642173E-2</c:v>
                </c:pt>
                <c:pt idx="8">
                  <c:v>3.0951107129468358E-2</c:v>
                </c:pt>
                <c:pt idx="9">
                  <c:v>3.2432560754168449E-2</c:v>
                </c:pt>
                <c:pt idx="10">
                  <c:v>2.3952077274123074E-2</c:v>
                </c:pt>
                <c:pt idx="11">
                  <c:v>1.8968643255671047E-2</c:v>
                </c:pt>
                <c:pt idx="12">
                  <c:v>2.0334208616526572E-2</c:v>
                </c:pt>
                <c:pt idx="13">
                  <c:v>4.1059474635127824E-2</c:v>
                </c:pt>
                <c:pt idx="14">
                  <c:v>4.3427905901837205E-2</c:v>
                </c:pt>
                <c:pt idx="15">
                  <c:v>4.2096180554630047E-2</c:v>
                </c:pt>
                <c:pt idx="16">
                  <c:v>4.0162165865098132E-2</c:v>
                </c:pt>
                <c:pt idx="17">
                  <c:v>3.068046354548204E-2</c:v>
                </c:pt>
                <c:pt idx="18">
                  <c:v>-8.9060258180556628E-3</c:v>
                </c:pt>
                <c:pt idx="19">
                  <c:v>-1.720420340287887E-2</c:v>
                </c:pt>
                <c:pt idx="20">
                  <c:v>5.2847940483942368E-2</c:v>
                </c:pt>
                <c:pt idx="21">
                  <c:v>2.3604819643911146E-2</c:v>
                </c:pt>
                <c:pt idx="22">
                  <c:v>1.211900017835732E-2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D3-4A07-9CEF-45BC8B6A5465}"/>
            </c:ext>
          </c:extLst>
        </c:ser>
        <c:ser>
          <c:idx val="6"/>
          <c:order val="6"/>
          <c:tx>
            <c:strRef>
              <c:f>'Ark1'!$B$10</c:f>
              <c:strCache>
                <c:ptCount val="1"/>
                <c:pt idx="0">
                  <c:v>Fysioterapeuter inkl. ledere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'Ark1'!$C$10:$Y$10</c:f>
              <c:numCache>
                <c:formatCode>0.00%</c:formatCode>
                <c:ptCount val="23"/>
                <c:pt idx="0" formatCode="General">
                  <c:v>0</c:v>
                </c:pt>
                <c:pt idx="1">
                  <c:v>-3.4793460764172002E-3</c:v>
                </c:pt>
                <c:pt idx="2">
                  <c:v>3.0033198557197771E-3</c:v>
                </c:pt>
                <c:pt idx="3">
                  <c:v>-1.5170494928314904E-3</c:v>
                </c:pt>
                <c:pt idx="4">
                  <c:v>3.8383918429210073E-3</c:v>
                </c:pt>
                <c:pt idx="5">
                  <c:v>3.9251330680869501E-3</c:v>
                </c:pt>
                <c:pt idx="6">
                  <c:v>1.4527140718578746E-2</c:v>
                </c:pt>
                <c:pt idx="7">
                  <c:v>1.6080220580806381E-2</c:v>
                </c:pt>
                <c:pt idx="8">
                  <c:v>2.3470298460950945E-2</c:v>
                </c:pt>
                <c:pt idx="9">
                  <c:v>3.7343032929554987E-2</c:v>
                </c:pt>
                <c:pt idx="10">
                  <c:v>4.5407175317107695E-2</c:v>
                </c:pt>
                <c:pt idx="11">
                  <c:v>5.2060894814691006E-2</c:v>
                </c:pt>
                <c:pt idx="12">
                  <c:v>5.3972055254979168E-2</c:v>
                </c:pt>
                <c:pt idx="13">
                  <c:v>6.1681806852270871E-2</c:v>
                </c:pt>
                <c:pt idx="14">
                  <c:v>7.4577442486953638E-2</c:v>
                </c:pt>
                <c:pt idx="15">
                  <c:v>7.606401022988063E-2</c:v>
                </c:pt>
                <c:pt idx="16">
                  <c:v>7.6740795570917619E-2</c:v>
                </c:pt>
                <c:pt idx="17">
                  <c:v>7.456291546743965E-2</c:v>
                </c:pt>
                <c:pt idx="18">
                  <c:v>8.6703027067082994E-2</c:v>
                </c:pt>
                <c:pt idx="19">
                  <c:v>7.5691416437149384E-2</c:v>
                </c:pt>
                <c:pt idx="20">
                  <c:v>6.3001608597484493E-2</c:v>
                </c:pt>
                <c:pt idx="21">
                  <c:v>6.1891258178382591E-2</c:v>
                </c:pt>
                <c:pt idx="22">
                  <c:v>6.3146789774079171E-2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D3-4A07-9CEF-45BC8B6A5465}"/>
            </c:ext>
          </c:extLst>
        </c:ser>
        <c:ser>
          <c:idx val="7"/>
          <c:order val="7"/>
          <c:tx>
            <c:strRef>
              <c:f>'Ark1'!$B$11</c:f>
              <c:strCache>
                <c:ptCount val="1"/>
                <c:pt idx="0">
                  <c:v>Ergoterapeuter inkl. ledere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'Ark1'!$C$11:$Y$11</c:f>
              <c:numCache>
                <c:formatCode>0.00%</c:formatCode>
                <c:ptCount val="23"/>
                <c:pt idx="0" formatCode="General">
                  <c:v>0</c:v>
                </c:pt>
                <c:pt idx="1">
                  <c:v>4.9073450756187409E-3</c:v>
                </c:pt>
                <c:pt idx="2">
                  <c:v>1.4562315822918448E-2</c:v>
                </c:pt>
                <c:pt idx="3">
                  <c:v>2.4444259055116824E-2</c:v>
                </c:pt>
                <c:pt idx="4">
                  <c:v>2.5468893961839045E-2</c:v>
                </c:pt>
                <c:pt idx="5">
                  <c:v>2.5465542142175224E-2</c:v>
                </c:pt>
                <c:pt idx="6">
                  <c:v>4.1103039185996781E-2</c:v>
                </c:pt>
                <c:pt idx="7">
                  <c:v>4.2347475473745178E-2</c:v>
                </c:pt>
                <c:pt idx="8">
                  <c:v>4.6463227904160131E-2</c:v>
                </c:pt>
                <c:pt idx="9">
                  <c:v>5.9158369310806869E-2</c:v>
                </c:pt>
                <c:pt idx="10">
                  <c:v>6.248260652105242E-2</c:v>
                </c:pt>
                <c:pt idx="11">
                  <c:v>7.1001020481975097E-2</c:v>
                </c:pt>
                <c:pt idx="12">
                  <c:v>8.8510866274908562E-2</c:v>
                </c:pt>
                <c:pt idx="13">
                  <c:v>9.3497572496296977E-2</c:v>
                </c:pt>
                <c:pt idx="14">
                  <c:v>0.10787380521337453</c:v>
                </c:pt>
                <c:pt idx="15">
                  <c:v>0.11666043727329845</c:v>
                </c:pt>
                <c:pt idx="16">
                  <c:v>0.12390128164893377</c:v>
                </c:pt>
                <c:pt idx="17">
                  <c:v>0.12850696179324572</c:v>
                </c:pt>
                <c:pt idx="18">
                  <c:v>0.14286352760854504</c:v>
                </c:pt>
                <c:pt idx="19">
                  <c:v>0.12664810331399745</c:v>
                </c:pt>
                <c:pt idx="20">
                  <c:v>0.1235233328890184</c:v>
                </c:pt>
                <c:pt idx="21">
                  <c:v>0.12363178101509908</c:v>
                </c:pt>
                <c:pt idx="22">
                  <c:v>0.12164567008061766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D3-4A07-9CEF-45BC8B6A5465}"/>
            </c:ext>
          </c:extLst>
        </c:ser>
        <c:ser>
          <c:idx val="8"/>
          <c:order val="8"/>
          <c:tx>
            <c:strRef>
              <c:f>'Ark1'!$B$12</c:f>
              <c:strCache>
                <c:ptCount val="1"/>
                <c:pt idx="0">
                  <c:v>Jordemødre inkl. ledere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'Ark1'!$C$12:$Y$12</c:f>
              <c:numCache>
                <c:formatCode>0.00%</c:formatCode>
                <c:ptCount val="23"/>
                <c:pt idx="0" formatCode="General">
                  <c:v>0</c:v>
                </c:pt>
                <c:pt idx="1">
                  <c:v>2.7613877291114974E-2</c:v>
                </c:pt>
                <c:pt idx="2">
                  <c:v>2.9139127010012977E-2</c:v>
                </c:pt>
                <c:pt idx="3">
                  <c:v>2.5490897406026169E-2</c:v>
                </c:pt>
                <c:pt idx="4">
                  <c:v>2.3520592057025613E-2</c:v>
                </c:pt>
                <c:pt idx="5">
                  <c:v>3.7389241582419963E-2</c:v>
                </c:pt>
                <c:pt idx="6">
                  <c:v>7.5468872120942443E-2</c:v>
                </c:pt>
                <c:pt idx="7">
                  <c:v>6.1986517159712928E-2</c:v>
                </c:pt>
                <c:pt idx="8">
                  <c:v>5.1350539019201946E-2</c:v>
                </c:pt>
                <c:pt idx="9">
                  <c:v>5.2554778639157806E-2</c:v>
                </c:pt>
                <c:pt idx="10">
                  <c:v>3.6285422464521488E-2</c:v>
                </c:pt>
                <c:pt idx="11">
                  <c:v>2.6839702947877075E-2</c:v>
                </c:pt>
                <c:pt idx="12">
                  <c:v>2.9477127084046817E-2</c:v>
                </c:pt>
                <c:pt idx="13">
                  <c:v>6.2020745564110857E-2</c:v>
                </c:pt>
                <c:pt idx="14">
                  <c:v>6.8700990455055289E-2</c:v>
                </c:pt>
                <c:pt idx="15">
                  <c:v>6.5391946270677792E-2</c:v>
                </c:pt>
                <c:pt idx="16">
                  <c:v>6.2491539989000033E-2</c:v>
                </c:pt>
                <c:pt idx="17">
                  <c:v>5.7446309039516086E-2</c:v>
                </c:pt>
                <c:pt idx="18">
                  <c:v>7.2170292746772002E-2</c:v>
                </c:pt>
                <c:pt idx="19">
                  <c:v>7.3660345803350236E-2</c:v>
                </c:pt>
                <c:pt idx="20">
                  <c:v>5.8901393711147554E-2</c:v>
                </c:pt>
                <c:pt idx="21">
                  <c:v>4.3954624429814348E-2</c:v>
                </c:pt>
                <c:pt idx="22">
                  <c:v>2.3074817978712359E-2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D3-4A07-9CEF-45BC8B6A5465}"/>
            </c:ext>
          </c:extLst>
        </c:ser>
        <c:ser>
          <c:idx val="9"/>
          <c:order val="9"/>
          <c:tx>
            <c:strRef>
              <c:f>'Ark1'!$B$13</c:f>
              <c:strCache>
                <c:ptCount val="1"/>
                <c:pt idx="0">
                  <c:v>Lægeskretærer inkl. ledere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'Ark1'!$C$13:$Y$13</c:f>
              <c:numCache>
                <c:formatCode>0.00%</c:formatCode>
                <c:ptCount val="23"/>
                <c:pt idx="0" formatCode="General">
                  <c:v>0</c:v>
                </c:pt>
                <c:pt idx="1">
                  <c:v>6.7308980367686289E-4</c:v>
                </c:pt>
                <c:pt idx="2">
                  <c:v>2.3131671628675576E-3</c:v>
                </c:pt>
                <c:pt idx="3">
                  <c:v>-2.2638072624037164E-3</c:v>
                </c:pt>
                <c:pt idx="4">
                  <c:v>2.1279873157538098E-3</c:v>
                </c:pt>
                <c:pt idx="5">
                  <c:v>2.3371754837633318E-3</c:v>
                </c:pt>
                <c:pt idx="6">
                  <c:v>-4.8568322484687787E-4</c:v>
                </c:pt>
                <c:pt idx="7">
                  <c:v>2.4231617349057544E-4</c:v>
                </c:pt>
                <c:pt idx="8">
                  <c:v>2.6787193527733066E-2</c:v>
                </c:pt>
                <c:pt idx="9">
                  <c:v>2.3436537867307372E-3</c:v>
                </c:pt>
                <c:pt idx="10">
                  <c:v>2.7657099929085938E-3</c:v>
                </c:pt>
                <c:pt idx="11">
                  <c:v>-7.1439930804662044E-4</c:v>
                </c:pt>
                <c:pt idx="12">
                  <c:v>5.6494588945832369E-4</c:v>
                </c:pt>
                <c:pt idx="13">
                  <c:v>6.7946049956926213E-3</c:v>
                </c:pt>
                <c:pt idx="14">
                  <c:v>1.0499342036848436E-2</c:v>
                </c:pt>
                <c:pt idx="15">
                  <c:v>-3.6066676423880395E-3</c:v>
                </c:pt>
                <c:pt idx="16">
                  <c:v>2.8956628050120781E-3</c:v>
                </c:pt>
                <c:pt idx="17">
                  <c:v>3.1223116697256525E-3</c:v>
                </c:pt>
                <c:pt idx="18">
                  <c:v>-3.754099715652659E-4</c:v>
                </c:pt>
                <c:pt idx="19">
                  <c:v>-1.6432799924341879E-3</c:v>
                </c:pt>
                <c:pt idx="20">
                  <c:v>-1.0008031354313829E-5</c:v>
                </c:pt>
                <c:pt idx="21">
                  <c:v>-6.8715823922276265E-3</c:v>
                </c:pt>
                <c:pt idx="22">
                  <c:v>-4.0866747250559721E-3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7D3-4A07-9CEF-45BC8B6A5465}"/>
            </c:ext>
          </c:extLst>
        </c:ser>
        <c:ser>
          <c:idx val="10"/>
          <c:order val="10"/>
          <c:tx>
            <c:strRef>
              <c:f>'Ark1'!$B$14</c:f>
              <c:strCache>
                <c:ptCount val="1"/>
                <c:pt idx="0">
                  <c:v>Overlæger m. fl.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'Ark1'!$C$14:$Y$14</c:f>
            </c:numRef>
          </c:val>
          <c:smooth val="0"/>
          <c:extLst>
            <c:ext xmlns:c16="http://schemas.microsoft.com/office/drawing/2014/chart" uri="{C3380CC4-5D6E-409C-BE32-E72D297353CC}">
              <c16:uniqueId val="{0000000A-A7D3-4A07-9CEF-45BC8B6A5465}"/>
            </c:ext>
          </c:extLst>
        </c:ser>
        <c:ser>
          <c:idx val="11"/>
          <c:order val="11"/>
          <c:tx>
            <c:strRef>
              <c:f>'Ark1'!$B$15</c:f>
              <c:strCache>
                <c:ptCount val="1"/>
                <c:pt idx="0">
                  <c:v>SOSU'er i alt inkl. ledere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'Ark1'!$C$15:$Y$15</c:f>
            </c:numRef>
          </c:val>
          <c:smooth val="0"/>
          <c:extLst>
            <c:ext xmlns:c16="http://schemas.microsoft.com/office/drawing/2014/chart" uri="{C3380CC4-5D6E-409C-BE32-E72D297353CC}">
              <c16:uniqueId val="{0000000B-A7D3-4A07-9CEF-45BC8B6A5465}"/>
            </c:ext>
          </c:extLst>
        </c:ser>
        <c:ser>
          <c:idx val="12"/>
          <c:order val="12"/>
          <c:tx>
            <c:strRef>
              <c:f>'Ark1'!$B$16</c:f>
              <c:strCache>
                <c:ptCount val="1"/>
                <c:pt idx="0">
                  <c:v>Underordnede læger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'Ark1'!$C$3:$Y$3</c:f>
              <c:strCache>
                <c:ptCount val="23"/>
                <c:pt idx="0">
                  <c:v>jan 2020</c:v>
                </c:pt>
                <c:pt idx="1">
                  <c:v>feb 2020</c:v>
                </c:pt>
                <c:pt idx="2">
                  <c:v>mar 2020</c:v>
                </c:pt>
                <c:pt idx="3">
                  <c:v>apr 2020</c:v>
                </c:pt>
                <c:pt idx="4">
                  <c:v>maj 2020</c:v>
                </c:pt>
                <c:pt idx="5">
                  <c:v>jun 2020</c:v>
                </c:pt>
                <c:pt idx="6">
                  <c:v>jul 2020</c:v>
                </c:pt>
                <c:pt idx="7">
                  <c:v>aug 2020</c:v>
                </c:pt>
                <c:pt idx="8">
                  <c:v>sep 2020</c:v>
                </c:pt>
                <c:pt idx="9">
                  <c:v>okt 2020</c:v>
                </c:pt>
                <c:pt idx="10">
                  <c:v>nov 2020</c:v>
                </c:pt>
                <c:pt idx="11">
                  <c:v>dec 2020</c:v>
                </c:pt>
                <c:pt idx="12">
                  <c:v>jan 2021</c:v>
                </c:pt>
                <c:pt idx="13">
                  <c:v>feb 2021</c:v>
                </c:pt>
                <c:pt idx="14">
                  <c:v>mar 2021</c:v>
                </c:pt>
                <c:pt idx="15">
                  <c:v>apr 2021</c:v>
                </c:pt>
                <c:pt idx="16">
                  <c:v>maj 2021</c:v>
                </c:pt>
                <c:pt idx="17">
                  <c:v>jun 2021</c:v>
                </c:pt>
                <c:pt idx="18">
                  <c:v>jul 2021</c:v>
                </c:pt>
                <c:pt idx="19">
                  <c:v>aug 2021</c:v>
                </c:pt>
                <c:pt idx="20">
                  <c:v>sep 2021</c:v>
                </c:pt>
                <c:pt idx="21">
                  <c:v>okt 2021</c:v>
                </c:pt>
                <c:pt idx="22">
                  <c:v>nov 2021</c:v>
                </c:pt>
              </c:strCache>
            </c:strRef>
          </c:cat>
          <c:val>
            <c:numRef>
              <c:f>'Ark1'!$C$16:$Y$16</c:f>
              <c:numCache>
                <c:formatCode>0.00%</c:formatCode>
                <c:ptCount val="23"/>
                <c:pt idx="0" formatCode="General">
                  <c:v>0</c:v>
                </c:pt>
                <c:pt idx="1">
                  <c:v>8.2786385074973268E-3</c:v>
                </c:pt>
                <c:pt idx="2">
                  <c:v>2.2873399381681203E-2</c:v>
                </c:pt>
                <c:pt idx="3">
                  <c:v>2.8231552367464108E-2</c:v>
                </c:pt>
                <c:pt idx="4">
                  <c:v>3.2603129013104359E-2</c:v>
                </c:pt>
                <c:pt idx="5">
                  <c:v>3.1442589927466624E-2</c:v>
                </c:pt>
                <c:pt idx="6">
                  <c:v>2.7322087552608787E-2</c:v>
                </c:pt>
                <c:pt idx="7">
                  <c:v>3.8174067530080347E-2</c:v>
                </c:pt>
                <c:pt idx="8">
                  <c:v>5.0737168998575388E-2</c:v>
                </c:pt>
                <c:pt idx="9">
                  <c:v>5.3958696691996266E-2</c:v>
                </c:pt>
                <c:pt idx="10">
                  <c:v>6.0131594013296485E-2</c:v>
                </c:pt>
                <c:pt idx="11">
                  <c:v>5.6355084251032972E-2</c:v>
                </c:pt>
                <c:pt idx="12">
                  <c:v>5.3517763830026599E-2</c:v>
                </c:pt>
                <c:pt idx="13">
                  <c:v>6.6110856968406351E-2</c:v>
                </c:pt>
                <c:pt idx="14">
                  <c:v>7.2695751956733723E-2</c:v>
                </c:pt>
                <c:pt idx="15">
                  <c:v>7.34743184467328E-2</c:v>
                </c:pt>
                <c:pt idx="16">
                  <c:v>7.8063965988537376E-2</c:v>
                </c:pt>
                <c:pt idx="17">
                  <c:v>7.7982085865361928E-2</c:v>
                </c:pt>
                <c:pt idx="18">
                  <c:v>7.3423172651584157E-2</c:v>
                </c:pt>
                <c:pt idx="19">
                  <c:v>7.7617786156884305E-2</c:v>
                </c:pt>
                <c:pt idx="20">
                  <c:v>9.5145119497751063E-2</c:v>
                </c:pt>
                <c:pt idx="21">
                  <c:v>9.7535422277982953E-2</c:v>
                </c:pt>
                <c:pt idx="22">
                  <c:v>9.9977720767025158E-2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7D3-4A07-9CEF-45BC8B6A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1832991"/>
        <c:axId val="921832159"/>
      </c:lineChart>
      <c:catAx>
        <c:axId val="921832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21832159"/>
        <c:crosses val="autoZero"/>
        <c:auto val="1"/>
        <c:lblAlgn val="ctr"/>
        <c:lblOffset val="100"/>
        <c:noMultiLvlLbl val="0"/>
      </c:catAx>
      <c:valAx>
        <c:axId val="92183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21832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17</xdr:row>
      <xdr:rowOff>169545</xdr:rowOff>
    </xdr:from>
    <xdr:to>
      <xdr:col>17</xdr:col>
      <xdr:colOff>17145</xdr:colOff>
      <xdr:row>41</xdr:row>
      <xdr:rowOff>43815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507CE95-0742-4252-BF0C-55A006E804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441906-DD65-442F-A6BD-D442C4F896A3}" name="Tabel1" displayName="Tabel1" ref="B3:Y16" totalsRowShown="0" headerRowDxfId="25" dataDxfId="24" dataCellStyle="Procent">
  <autoFilter ref="B3:Y16" xr:uid="{03441906-DD65-442F-A6BD-D442C4F896A3}"/>
  <tableColumns count="24">
    <tableColumn id="1" xr3:uid="{8436B1B0-9E6D-4E4A-AF3E-7A3B475E441D}" name="Gruppe®" dataDxfId="23"/>
    <tableColumn id="2" xr3:uid="{33624738-CE3A-4BE0-AACA-EAD38F167BCD}" name="jan 2020" dataDxfId="22"/>
    <tableColumn id="3" xr3:uid="{502C630E-13EB-42EE-9C97-213976B9C961}" name="feb 2020" dataDxfId="21" dataCellStyle="Procent"/>
    <tableColumn id="4" xr3:uid="{73DEB1FA-8C44-4BB1-85FD-24BC7D951D3E}" name="mar 2020" dataDxfId="20" dataCellStyle="Procent"/>
    <tableColumn id="5" xr3:uid="{1F8B745E-1446-45EB-A659-AF55FA179F26}" name="apr 2020" dataDxfId="19" dataCellStyle="Procent"/>
    <tableColumn id="6" xr3:uid="{A0716BCC-85C3-4B33-A4A9-B2079873DA1C}" name="maj 2020" dataDxfId="18" dataCellStyle="Procent"/>
    <tableColumn id="7" xr3:uid="{D868F8CB-A079-4F53-8283-5C374B073B9F}" name="jun 2020" dataDxfId="17" dataCellStyle="Procent"/>
    <tableColumn id="8" xr3:uid="{22EBE0B6-24E1-4FDB-A0A2-5630D024152F}" name="jul 2020" dataDxfId="16" dataCellStyle="Procent"/>
    <tableColumn id="9" xr3:uid="{77599A15-A0EF-464E-8DA2-39EC8FFAEA84}" name="aug 2020" dataDxfId="15" dataCellStyle="Procent"/>
    <tableColumn id="10" xr3:uid="{528E5934-F209-4B42-88B4-6EEA6DBBE27E}" name="sep 2020" dataDxfId="14" dataCellStyle="Procent"/>
    <tableColumn id="11" xr3:uid="{A32950B8-819D-4FE3-85FB-668179B5AF40}" name="okt 2020" dataDxfId="13" dataCellStyle="Procent"/>
    <tableColumn id="12" xr3:uid="{C38631B9-920B-4B64-81A4-DBD164DF3C2C}" name="nov 2020" dataDxfId="12" dataCellStyle="Procent"/>
    <tableColumn id="13" xr3:uid="{E1658777-5E44-493E-A12D-89D06C341512}" name="dec 2020" dataDxfId="11" dataCellStyle="Procent"/>
    <tableColumn id="14" xr3:uid="{12385A12-4DDC-40B5-9982-BE314A275095}" name="jan 2021" dataDxfId="10" dataCellStyle="Procent"/>
    <tableColumn id="15" xr3:uid="{54D7D135-DF49-4632-B5F6-B25D0255CC1E}" name="feb 2021" dataDxfId="9" dataCellStyle="Procent"/>
    <tableColumn id="16" xr3:uid="{063682F0-3516-4689-ADCF-8F5CE5A79BDA}" name="mar 2021" dataDxfId="8" dataCellStyle="Procent"/>
    <tableColumn id="17" xr3:uid="{D7AAEFEF-2424-4A3B-86F4-CD2DA2A3F9FA}" name="apr 2021" dataDxfId="7" dataCellStyle="Procent"/>
    <tableColumn id="18" xr3:uid="{102A565F-6C8F-4840-B386-9713CF3D4795}" name="maj 2021" dataDxfId="6" dataCellStyle="Procent"/>
    <tableColumn id="19" xr3:uid="{887D2F14-751B-47F6-8E91-8E3EF925D27E}" name="jun 2021" dataDxfId="5" dataCellStyle="Procent"/>
    <tableColumn id="20" xr3:uid="{FF4BEDDC-080B-42D8-A6A2-D26765CDC8C8}" name="jul 2021" dataDxfId="4" dataCellStyle="Procent"/>
    <tableColumn id="21" xr3:uid="{6E38A061-AE85-4880-A6A0-36F8AE6CBE3E}" name="aug 2021" dataDxfId="3" dataCellStyle="Procent"/>
    <tableColumn id="22" xr3:uid="{7D42603B-A196-41E6-BFB8-662277CD0C52}" name="sep 2021" dataDxfId="2" dataCellStyle="Procent"/>
    <tableColumn id="23" xr3:uid="{8D9D98BD-F4E4-410A-B020-69B1B62D7835}" name="okt 2021" dataDxfId="1" dataCellStyle="Procent"/>
    <tableColumn id="24" xr3:uid="{8F31FB7B-7D1B-4100-8CCD-7429C67E8458}" name="nov 2021" dataDxfId="0" dataCellStyle="Pro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3"/>
  <sheetViews>
    <sheetView tabSelected="1" topLeftCell="I1" workbookViewId="0">
      <selection activeCell="Y5" sqref="Y5"/>
    </sheetView>
  </sheetViews>
  <sheetFormatPr defaultRowHeight="15" x14ac:dyDescent="0.25"/>
  <cols>
    <col min="1" max="1" width="38.85546875" bestFit="1" customWidth="1"/>
    <col min="2" max="2" width="45" bestFit="1" customWidth="1"/>
    <col min="3" max="3" width="12.5703125" bestFit="1" customWidth="1"/>
    <col min="4" max="4" width="12.7109375" bestFit="1" customWidth="1"/>
    <col min="5" max="5" width="13.28515625" bestFit="1" customWidth="1"/>
    <col min="6" max="6" width="12.7109375" bestFit="1" customWidth="1"/>
    <col min="7" max="7" width="13.140625" bestFit="1" customWidth="1"/>
    <col min="8" max="8" width="12.7109375" bestFit="1" customWidth="1"/>
    <col min="9" max="9" width="12" bestFit="1" customWidth="1"/>
    <col min="10" max="10" width="13" bestFit="1" customWidth="1"/>
    <col min="11" max="12" width="12.7109375" bestFit="1" customWidth="1"/>
    <col min="13" max="13" width="13.140625" bestFit="1" customWidth="1"/>
    <col min="14" max="14" width="12.85546875" bestFit="1" customWidth="1"/>
    <col min="15" max="15" width="18" customWidth="1"/>
    <col min="16" max="16" width="12.7109375" bestFit="1" customWidth="1"/>
    <col min="17" max="17" width="13.28515625" bestFit="1" customWidth="1"/>
    <col min="18" max="18" width="12.7109375" bestFit="1" customWidth="1"/>
    <col min="19" max="19" width="13.140625" bestFit="1" customWidth="1"/>
    <col min="20" max="20" width="12.7109375" bestFit="1" customWidth="1"/>
    <col min="21" max="21" width="18" customWidth="1"/>
    <col min="22" max="22" width="13" bestFit="1" customWidth="1"/>
    <col min="23" max="23" width="12.7109375" bestFit="1" customWidth="1"/>
    <col min="24" max="25" width="18" customWidth="1"/>
    <col min="26" max="27" width="10" customWidth="1"/>
  </cols>
  <sheetData>
    <row r="1" spans="1:2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" t="s">
        <v>1</v>
      </c>
      <c r="B3" s="11" t="s">
        <v>169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</row>
    <row r="4" spans="1:25" hidden="1" x14ac:dyDescent="0.25">
      <c r="A4" s="2"/>
      <c r="B4" s="2" t="s">
        <v>167</v>
      </c>
      <c r="C4" s="2">
        <v>0</v>
      </c>
      <c r="D4" s="9">
        <f>D18/$C$18-1</f>
        <v>7.4030119621777413E-3</v>
      </c>
      <c r="E4" s="9">
        <f t="shared" ref="E4:Y4" si="0">E18/$C$18-1</f>
        <v>1.3008513157938051E-2</v>
      </c>
      <c r="F4" s="9">
        <f t="shared" si="0"/>
        <v>1.2037770243624069E-2</v>
      </c>
      <c r="G4" s="9">
        <f t="shared" si="0"/>
        <v>1.3773629308398094E-2</v>
      </c>
      <c r="H4" s="9">
        <f t="shared" si="0"/>
        <v>1.6845121732049995E-2</v>
      </c>
      <c r="I4" s="9">
        <f t="shared" si="0"/>
        <v>2.8362522826232084E-2</v>
      </c>
      <c r="J4" s="9">
        <f t="shared" si="0"/>
        <v>3.0237073863291108E-2</v>
      </c>
      <c r="K4" s="9">
        <f t="shared" si="0"/>
        <v>2.7387336064599088E-2</v>
      </c>
      <c r="L4" s="9">
        <f t="shared" si="0"/>
        <v>3.5029819867115952E-2</v>
      </c>
      <c r="M4" s="9">
        <f t="shared" si="0"/>
        <v>3.361498595816137E-2</v>
      </c>
      <c r="N4" s="9">
        <f t="shared" si="0"/>
        <v>3.4767866546046466E-2</v>
      </c>
      <c r="O4" s="9">
        <f t="shared" si="0"/>
        <v>4.124922592943836E-2</v>
      </c>
      <c r="P4" s="9">
        <f>P18/$C$18-1</f>
        <v>5.4095219922608129E-2</v>
      </c>
      <c r="Q4" s="9">
        <f t="shared" si="0"/>
        <v>6.3996155499922658E-2</v>
      </c>
      <c r="R4" s="9">
        <f t="shared" si="0"/>
        <v>6.8949871580118227E-2</v>
      </c>
      <c r="S4" s="9">
        <f t="shared" si="0"/>
        <v>7.2222143578585696E-2</v>
      </c>
      <c r="T4" s="9">
        <f t="shared" si="0"/>
        <v>7.7698116134284012E-2</v>
      </c>
      <c r="U4" s="9">
        <f t="shared" si="0"/>
        <v>6.2657156382591728E-2</v>
      </c>
      <c r="V4" s="9">
        <f t="shared" si="0"/>
        <v>5.8219850226809866E-2</v>
      </c>
      <c r="W4" s="9">
        <f>W18/$C$18-1</f>
        <v>6.9199122947559033E-2</v>
      </c>
      <c r="X4" s="9">
        <f t="shared" si="0"/>
        <v>5.2825780528701349E-2</v>
      </c>
      <c r="Y4" s="9">
        <f t="shared" si="0"/>
        <v>4.92154053955427E-2</v>
      </c>
    </row>
    <row r="5" spans="1:25" x14ac:dyDescent="0.25">
      <c r="A5" s="2"/>
      <c r="B5" s="11" t="s">
        <v>179</v>
      </c>
      <c r="C5" s="2">
        <v>0</v>
      </c>
      <c r="D5" s="9">
        <f t="shared" ref="D5:Y5" si="1">(D90+D91+D92+D112)/($C$90+$C$91+$C$92+$C$112)-1</f>
        <v>1.2126569219570671E-2</v>
      </c>
      <c r="E5" s="9">
        <f t="shared" si="1"/>
        <v>1.2140455136802508E-2</v>
      </c>
      <c r="F5" s="9">
        <f t="shared" si="1"/>
        <v>1.1633985826246862E-2</v>
      </c>
      <c r="G5" s="9">
        <f t="shared" si="1"/>
        <v>1.4096529699229476E-2</v>
      </c>
      <c r="H5" s="9">
        <f t="shared" si="1"/>
        <v>1.871012775619918E-2</v>
      </c>
      <c r="I5" s="9">
        <f t="shared" si="1"/>
        <v>2.9336546929693563E-2</v>
      </c>
      <c r="J5" s="9">
        <f t="shared" si="1"/>
        <v>2.8621215262400579E-2</v>
      </c>
      <c r="K5" s="9">
        <f t="shared" si="1"/>
        <v>2.3231279515808279E-2</v>
      </c>
      <c r="L5" s="9">
        <f t="shared" si="1"/>
        <v>2.4829977274236414E-2</v>
      </c>
      <c r="M5" s="9">
        <f t="shared" si="1"/>
        <v>2.0264981137718463E-2</v>
      </c>
      <c r="N5" s="9">
        <f t="shared" si="1"/>
        <v>1.5806218706205133E-2</v>
      </c>
      <c r="O5" s="9">
        <f t="shared" si="1"/>
        <v>1.369860149494051E-2</v>
      </c>
      <c r="P5" s="9">
        <f t="shared" si="1"/>
        <v>3.5820596577327057E-2</v>
      </c>
      <c r="Q5" s="9">
        <f t="shared" si="1"/>
        <v>4.0626213335448691E-2</v>
      </c>
      <c r="R5" s="9">
        <f t="shared" si="1"/>
        <v>4.0139450140881827E-2</v>
      </c>
      <c r="S5" s="9">
        <f t="shared" si="1"/>
        <v>3.758693741043162E-2</v>
      </c>
      <c r="T5" s="9">
        <f t="shared" si="1"/>
        <v>3.6147073038239608E-2</v>
      </c>
      <c r="U5" s="9">
        <f t="shared" si="1"/>
        <v>4.1050110315478339E-2</v>
      </c>
      <c r="V5" s="9">
        <f t="shared" si="1"/>
        <v>3.8210923013738407E-2</v>
      </c>
      <c r="W5" s="9">
        <f t="shared" si="1"/>
        <v>2.7735523917329141E-2</v>
      </c>
      <c r="X5" s="9">
        <f t="shared" si="1"/>
        <v>2.2480097719412173E-2</v>
      </c>
      <c r="Y5" s="9">
        <f t="shared" si="1"/>
        <v>1.9415321361689886E-2</v>
      </c>
    </row>
    <row r="6" spans="1:25" hidden="1" x14ac:dyDescent="0.25">
      <c r="A6" s="2"/>
      <c r="B6" s="2" t="s">
        <v>168</v>
      </c>
      <c r="C6" s="2">
        <v>0</v>
      </c>
      <c r="D6" s="9">
        <f>D102/$C$102-1</f>
        <v>3.7456533383288804E-3</v>
      </c>
      <c r="E6" s="9">
        <f t="shared" ref="E6:Y6" si="2">E102/$C$102-1</f>
        <v>5.3536415347212873E-3</v>
      </c>
      <c r="F6" s="9">
        <f t="shared" si="2"/>
        <v>1.430809630297647E-2</v>
      </c>
      <c r="G6" s="9">
        <f t="shared" si="2"/>
        <v>7.213729908082489E-2</v>
      </c>
      <c r="H6" s="9">
        <f t="shared" si="2"/>
        <v>0.13865123266881985</v>
      </c>
      <c r="I6" s="9">
        <f t="shared" si="2"/>
        <v>0.29832568087153644</v>
      </c>
      <c r="J6" s="9">
        <f t="shared" si="2"/>
        <v>0.36159427271376177</v>
      </c>
      <c r="K6" s="9">
        <f t="shared" si="2"/>
        <v>0.56459167436334345</v>
      </c>
      <c r="L6" s="9">
        <f t="shared" si="2"/>
        <v>0.95955755096742879</v>
      </c>
      <c r="M6" s="9">
        <f t="shared" si="2"/>
        <v>1.1733338990464093</v>
      </c>
      <c r="N6" s="9">
        <f t="shared" si="2"/>
        <v>1.5025156484841329</v>
      </c>
      <c r="O6" s="9">
        <f t="shared" si="2"/>
        <v>1.8658771288044442</v>
      </c>
      <c r="P6" s="9">
        <f t="shared" si="2"/>
        <v>1.9566586224185007</v>
      </c>
      <c r="Q6" s="9">
        <f t="shared" si="2"/>
        <v>2.2612827800054229</v>
      </c>
      <c r="R6" s="9">
        <f t="shared" si="2"/>
        <v>2.5966967262276013</v>
      </c>
      <c r="S6" s="9">
        <f t="shared" si="2"/>
        <v>2.807815692354251</v>
      </c>
      <c r="T6" s="9">
        <f t="shared" si="2"/>
        <v>3.2110259708902396</v>
      </c>
      <c r="U6" s="9">
        <f t="shared" si="2"/>
        <v>3.1127442858759435</v>
      </c>
      <c r="V6" s="9">
        <f t="shared" si="2"/>
        <v>2.8996504706269</v>
      </c>
      <c r="W6" s="9">
        <f t="shared" si="2"/>
        <v>2.1223861781167259</v>
      </c>
      <c r="X6" s="9">
        <f t="shared" si="2"/>
        <v>1.6294852979857444</v>
      </c>
      <c r="Y6" s="9">
        <f t="shared" si="2"/>
        <v>2.06364248081608</v>
      </c>
    </row>
    <row r="7" spans="1:25" x14ac:dyDescent="0.25">
      <c r="A7" s="2"/>
      <c r="B7" s="11" t="s">
        <v>180</v>
      </c>
      <c r="C7" s="2">
        <v>0</v>
      </c>
      <c r="D7" s="9">
        <f>(D90+D91+D92+D102+D112)/($C$90+$C$91+$C$92+$C$102+$C$112)-1</f>
        <v>1.1217234205097348E-2</v>
      </c>
      <c r="E7" s="9">
        <f t="shared" ref="E7:Y7" si="3">(E90+E91+E92+E102+E112)/($C$90+$C$91+$C$92+$C$102+$C$112)-1</f>
        <v>1.1404081292639701E-2</v>
      </c>
      <c r="F7" s="9">
        <f t="shared" si="3"/>
        <v>1.1924128612968099E-2</v>
      </c>
      <c r="G7" s="9">
        <f t="shared" si="3"/>
        <v>2.0393992245509418E-2</v>
      </c>
      <c r="H7" s="9">
        <f t="shared" si="3"/>
        <v>3.1723818373921464E-2</v>
      </c>
      <c r="I7" s="9">
        <f t="shared" si="3"/>
        <v>5.852204902422975E-2</v>
      </c>
      <c r="J7" s="9">
        <f t="shared" si="3"/>
        <v>6.4749016126549597E-2</v>
      </c>
      <c r="K7" s="9">
        <f t="shared" si="3"/>
        <v>8.1969246757034098E-2</v>
      </c>
      <c r="L7" s="9">
        <f t="shared" si="3"/>
        <v>0.1262485482033564</v>
      </c>
      <c r="M7" s="9">
        <f t="shared" si="3"/>
        <v>0.14537373488404892</v>
      </c>
      <c r="N7" s="9">
        <f t="shared" si="3"/>
        <v>0.17711519257030073</v>
      </c>
      <c r="O7" s="9">
        <f t="shared" si="3"/>
        <v>0.2146612184456087</v>
      </c>
      <c r="P7" s="9">
        <f t="shared" si="3"/>
        <v>0.24423281533473262</v>
      </c>
      <c r="Q7" s="9">
        <f t="shared" si="3"/>
        <v>0.28156894558650158</v>
      </c>
      <c r="R7" s="9">
        <f t="shared" si="3"/>
        <v>0.31752763546498808</v>
      </c>
      <c r="S7" s="9">
        <f t="shared" si="3"/>
        <v>0.3381586220169841</v>
      </c>
      <c r="T7" s="9">
        <f t="shared" si="3"/>
        <v>0.38062357052825391</v>
      </c>
      <c r="U7" s="9">
        <f t="shared" si="3"/>
        <v>0.37433099598120645</v>
      </c>
      <c r="V7" s="9">
        <f t="shared" si="3"/>
        <v>0.34867904002068251</v>
      </c>
      <c r="W7" s="9">
        <f t="shared" si="3"/>
        <v>0.25500652984828065</v>
      </c>
      <c r="X7" s="9">
        <f t="shared" si="3"/>
        <v>0.19684124365493516</v>
      </c>
      <c r="Y7" s="10">
        <f t="shared" si="3"/>
        <v>0.24121534417176793</v>
      </c>
    </row>
    <row r="8" spans="1:25" hidden="1" x14ac:dyDescent="0.25">
      <c r="A8" s="2"/>
      <c r="B8" s="2" t="s">
        <v>170</v>
      </c>
      <c r="C8" s="2">
        <v>0</v>
      </c>
      <c r="D8" s="9">
        <f>D90/$C$90-1</f>
        <v>1.3809886814753147E-2</v>
      </c>
      <c r="E8" s="9">
        <f t="shared" ref="E8:Y8" si="4">E90/$C$90-1</f>
        <v>1.4337135671777634E-2</v>
      </c>
      <c r="F8" s="9">
        <f t="shared" si="4"/>
        <v>1.3868484254640601E-2</v>
      </c>
      <c r="G8" s="9">
        <f t="shared" si="4"/>
        <v>1.6352018464182105E-2</v>
      </c>
      <c r="H8" s="9">
        <f t="shared" si="4"/>
        <v>2.2145227601935602E-2</v>
      </c>
      <c r="I8" s="9">
        <f t="shared" si="4"/>
        <v>3.4583467361689824E-2</v>
      </c>
      <c r="J8" s="9">
        <f t="shared" si="4"/>
        <v>3.3851250383227782E-2</v>
      </c>
      <c r="K8" s="9">
        <f t="shared" si="4"/>
        <v>2.7482621723589507E-2</v>
      </c>
      <c r="L8" s="9">
        <f t="shared" si="4"/>
        <v>2.7912825751008397E-2</v>
      </c>
      <c r="M8" s="9">
        <f t="shared" si="4"/>
        <v>2.2869854312491666E-2</v>
      </c>
      <c r="N8" s="9">
        <f t="shared" si="4"/>
        <v>1.8168535085693049E-2</v>
      </c>
      <c r="O8" s="9">
        <f t="shared" si="4"/>
        <v>1.5567156779492164E-2</v>
      </c>
      <c r="P8" s="9">
        <f t="shared" si="4"/>
        <v>3.8689756661062225E-2</v>
      </c>
      <c r="Q8" s="9">
        <f t="shared" si="4"/>
        <v>4.3448946962472812E-2</v>
      </c>
      <c r="R8" s="9">
        <f t="shared" si="4"/>
        <v>4.3535350768605818E-2</v>
      </c>
      <c r="S8" s="9">
        <f t="shared" si="4"/>
        <v>4.0504659277967647E-2</v>
      </c>
      <c r="T8" s="9">
        <f t="shared" si="4"/>
        <v>3.945056701673666E-2</v>
      </c>
      <c r="U8" s="9">
        <f t="shared" si="4"/>
        <v>4.5265718435106628E-2</v>
      </c>
      <c r="V8" s="9">
        <f t="shared" si="4"/>
        <v>4.1501500463906771E-2</v>
      </c>
      <c r="W8" s="9">
        <f t="shared" si="4"/>
        <v>3.0988245838351469E-2</v>
      </c>
      <c r="X8" s="9">
        <f t="shared" si="4"/>
        <v>2.4180698941117296E-2</v>
      </c>
      <c r="Y8" s="9">
        <f t="shared" si="4"/>
        <v>2.1001372719259503E-2</v>
      </c>
    </row>
    <row r="9" spans="1:25" x14ac:dyDescent="0.25">
      <c r="A9" s="2"/>
      <c r="B9" s="2" t="s">
        <v>171</v>
      </c>
      <c r="C9" s="2">
        <v>0</v>
      </c>
      <c r="D9" s="9">
        <f>(D107+D116)/($C$107+$C$116)-1</f>
        <v>1.6584075819237487E-2</v>
      </c>
      <c r="E9" s="9">
        <f t="shared" ref="E9:Y9" si="5">(E107+E116)/($C$107+$C$116)-1</f>
        <v>1.9073930930144867E-2</v>
      </c>
      <c r="F9" s="9">
        <f t="shared" si="5"/>
        <v>2.0050961748778073E-2</v>
      </c>
      <c r="G9" s="9">
        <f t="shared" si="5"/>
        <v>2.0001236383772936E-2</v>
      </c>
      <c r="H9" s="9">
        <f t="shared" si="5"/>
        <v>1.8009599141652011E-2</v>
      </c>
      <c r="I9" s="9">
        <f t="shared" si="5"/>
        <v>2.9776999791821801E-2</v>
      </c>
      <c r="J9" s="9">
        <f t="shared" si="5"/>
        <v>3.293812961642173E-2</v>
      </c>
      <c r="K9" s="9">
        <f t="shared" si="5"/>
        <v>3.0951107129468358E-2</v>
      </c>
      <c r="L9" s="9">
        <f t="shared" si="5"/>
        <v>3.2432560754168449E-2</v>
      </c>
      <c r="M9" s="9">
        <f t="shared" si="5"/>
        <v>2.3952077274123074E-2</v>
      </c>
      <c r="N9" s="9">
        <f t="shared" si="5"/>
        <v>1.8968643255671047E-2</v>
      </c>
      <c r="O9" s="9">
        <f t="shared" si="5"/>
        <v>2.0334208616526572E-2</v>
      </c>
      <c r="P9" s="9">
        <f t="shared" si="5"/>
        <v>4.1059474635127824E-2</v>
      </c>
      <c r="Q9" s="9">
        <f t="shared" si="5"/>
        <v>4.3427905901837205E-2</v>
      </c>
      <c r="R9" s="9">
        <f t="shared" si="5"/>
        <v>4.2096180554630047E-2</v>
      </c>
      <c r="S9" s="9">
        <f t="shared" si="5"/>
        <v>4.0162165865098132E-2</v>
      </c>
      <c r="T9" s="9">
        <f t="shared" si="5"/>
        <v>3.068046354548204E-2</v>
      </c>
      <c r="U9" s="9">
        <f t="shared" si="5"/>
        <v>-8.9060258180556628E-3</v>
      </c>
      <c r="V9" s="9">
        <f t="shared" si="5"/>
        <v>-1.720420340287887E-2</v>
      </c>
      <c r="W9" s="9">
        <f t="shared" si="5"/>
        <v>5.2847940483942368E-2</v>
      </c>
      <c r="X9" s="9">
        <f t="shared" si="5"/>
        <v>2.3604819643911146E-2</v>
      </c>
      <c r="Y9" s="9">
        <f t="shared" si="5"/>
        <v>1.211900017835732E-2</v>
      </c>
    </row>
    <row r="10" spans="1:25" x14ac:dyDescent="0.25">
      <c r="A10" s="2"/>
      <c r="B10" s="2" t="s">
        <v>172</v>
      </c>
      <c r="C10" s="2">
        <v>0</v>
      </c>
      <c r="D10" s="9">
        <f>(D24+D25+D26+D32)/($C$24+$C25+$C$26+$C$32)-1</f>
        <v>-3.4793460764172002E-3</v>
      </c>
      <c r="E10" s="9">
        <f t="shared" ref="E10:Y10" si="6">(E24+E25+E26+E32)/($C$24+$C25+$C$26+$C$32)-1</f>
        <v>3.0033198557197771E-3</v>
      </c>
      <c r="F10" s="9">
        <f t="shared" si="6"/>
        <v>-1.5170494928314904E-3</v>
      </c>
      <c r="G10" s="9">
        <f t="shared" si="6"/>
        <v>3.8383918429210073E-3</v>
      </c>
      <c r="H10" s="9">
        <f t="shared" si="6"/>
        <v>3.9251330680869501E-3</v>
      </c>
      <c r="I10" s="9">
        <f t="shared" si="6"/>
        <v>1.4527140718578746E-2</v>
      </c>
      <c r="J10" s="9">
        <f t="shared" si="6"/>
        <v>1.6080220580806381E-2</v>
      </c>
      <c r="K10" s="9">
        <f t="shared" si="6"/>
        <v>2.3470298460950945E-2</v>
      </c>
      <c r="L10" s="9">
        <f t="shared" si="6"/>
        <v>3.7343032929554987E-2</v>
      </c>
      <c r="M10" s="9">
        <f t="shared" si="6"/>
        <v>4.5407175317107695E-2</v>
      </c>
      <c r="N10" s="9">
        <f t="shared" si="6"/>
        <v>5.2060894814691006E-2</v>
      </c>
      <c r="O10" s="9">
        <f t="shared" si="6"/>
        <v>5.3972055254979168E-2</v>
      </c>
      <c r="P10" s="9">
        <f t="shared" si="6"/>
        <v>6.1681806852270871E-2</v>
      </c>
      <c r="Q10" s="9">
        <f t="shared" si="6"/>
        <v>7.4577442486953638E-2</v>
      </c>
      <c r="R10" s="9">
        <f t="shared" si="6"/>
        <v>7.606401022988063E-2</v>
      </c>
      <c r="S10" s="9">
        <f t="shared" si="6"/>
        <v>7.6740795570917619E-2</v>
      </c>
      <c r="T10" s="9">
        <f t="shared" si="6"/>
        <v>7.456291546743965E-2</v>
      </c>
      <c r="U10" s="9">
        <f t="shared" si="6"/>
        <v>8.6703027067082994E-2</v>
      </c>
      <c r="V10" s="9">
        <f t="shared" si="6"/>
        <v>7.5691416437149384E-2</v>
      </c>
      <c r="W10" s="9">
        <f t="shared" si="6"/>
        <v>6.3001608597484493E-2</v>
      </c>
      <c r="X10" s="9">
        <f t="shared" si="6"/>
        <v>6.1891258178382591E-2</v>
      </c>
      <c r="Y10" s="9">
        <f t="shared" si="6"/>
        <v>6.3146789774079171E-2</v>
      </c>
    </row>
    <row r="11" spans="1:25" x14ac:dyDescent="0.25">
      <c r="A11" s="2"/>
      <c r="B11" s="2" t="s">
        <v>173</v>
      </c>
      <c r="C11" s="2">
        <v>0</v>
      </c>
      <c r="D11" s="9">
        <f>(D21+D22+D23+D31)/($C$21+$C$22+$C$23+$C$31)-1</f>
        <v>4.9073450756187409E-3</v>
      </c>
      <c r="E11" s="9">
        <f t="shared" ref="E11:Y11" si="7">(E21+E22+E23+E31)/($C$21+$C$22+$C$23+$C$31)-1</f>
        <v>1.4562315822918448E-2</v>
      </c>
      <c r="F11" s="9">
        <f t="shared" si="7"/>
        <v>2.4444259055116824E-2</v>
      </c>
      <c r="G11" s="9">
        <f t="shared" si="7"/>
        <v>2.5468893961839045E-2</v>
      </c>
      <c r="H11" s="9">
        <f t="shared" si="7"/>
        <v>2.5465542142175224E-2</v>
      </c>
      <c r="I11" s="9">
        <f t="shared" si="7"/>
        <v>4.1103039185996781E-2</v>
      </c>
      <c r="J11" s="9">
        <f t="shared" si="7"/>
        <v>4.2347475473745178E-2</v>
      </c>
      <c r="K11" s="9">
        <f t="shared" si="7"/>
        <v>4.6463227904160131E-2</v>
      </c>
      <c r="L11" s="9">
        <f t="shared" si="7"/>
        <v>5.9158369310806869E-2</v>
      </c>
      <c r="M11" s="9">
        <f t="shared" si="7"/>
        <v>6.248260652105242E-2</v>
      </c>
      <c r="N11" s="9">
        <f t="shared" si="7"/>
        <v>7.1001020481975097E-2</v>
      </c>
      <c r="O11" s="9">
        <f t="shared" si="7"/>
        <v>8.8510866274908562E-2</v>
      </c>
      <c r="P11" s="9">
        <f t="shared" si="7"/>
        <v>9.3497572496296977E-2</v>
      </c>
      <c r="Q11" s="9">
        <f t="shared" si="7"/>
        <v>0.10787380521337453</v>
      </c>
      <c r="R11" s="9">
        <f t="shared" si="7"/>
        <v>0.11666043727329845</v>
      </c>
      <c r="S11" s="9">
        <f t="shared" si="7"/>
        <v>0.12390128164893377</v>
      </c>
      <c r="T11" s="9">
        <f t="shared" si="7"/>
        <v>0.12850696179324572</v>
      </c>
      <c r="U11" s="9">
        <f t="shared" si="7"/>
        <v>0.14286352760854504</v>
      </c>
      <c r="V11" s="9">
        <f t="shared" si="7"/>
        <v>0.12664810331399745</v>
      </c>
      <c r="W11" s="9">
        <f t="shared" si="7"/>
        <v>0.1235233328890184</v>
      </c>
      <c r="X11" s="9">
        <f t="shared" si="7"/>
        <v>0.12363178101509908</v>
      </c>
      <c r="Y11" s="9">
        <f t="shared" si="7"/>
        <v>0.12164567008061766</v>
      </c>
    </row>
    <row r="12" spans="1:25" ht="13.9" customHeight="1" x14ac:dyDescent="0.25">
      <c r="A12" s="2"/>
      <c r="B12" s="2" t="s">
        <v>174</v>
      </c>
      <c r="C12" s="2">
        <v>0</v>
      </c>
      <c r="D12" s="9">
        <f>(D27+D28+D33)/($C$27+$C$28+$C$33)-1</f>
        <v>2.7613877291114974E-2</v>
      </c>
      <c r="E12" s="9">
        <f t="shared" ref="E12:Y12" si="8">(E27+E28+E33)/($C$27+$C$28+$C$33)-1</f>
        <v>2.9139127010012977E-2</v>
      </c>
      <c r="F12" s="9">
        <f t="shared" si="8"/>
        <v>2.5490897406026169E-2</v>
      </c>
      <c r="G12" s="9">
        <f t="shared" si="8"/>
        <v>2.3520592057025613E-2</v>
      </c>
      <c r="H12" s="9">
        <f t="shared" si="8"/>
        <v>3.7389241582419963E-2</v>
      </c>
      <c r="I12" s="9">
        <f t="shared" si="8"/>
        <v>7.5468872120942443E-2</v>
      </c>
      <c r="J12" s="9">
        <f t="shared" si="8"/>
        <v>6.1986517159712928E-2</v>
      </c>
      <c r="K12" s="9">
        <f t="shared" si="8"/>
        <v>5.1350539019201946E-2</v>
      </c>
      <c r="L12" s="9">
        <f t="shared" si="8"/>
        <v>5.2554778639157806E-2</v>
      </c>
      <c r="M12" s="9">
        <f t="shared" si="8"/>
        <v>3.6285422464521488E-2</v>
      </c>
      <c r="N12" s="9">
        <f t="shared" si="8"/>
        <v>2.6839702947877075E-2</v>
      </c>
      <c r="O12" s="9">
        <f t="shared" si="8"/>
        <v>2.9477127084046817E-2</v>
      </c>
      <c r="P12" s="9">
        <f t="shared" si="8"/>
        <v>6.2020745564110857E-2</v>
      </c>
      <c r="Q12" s="9">
        <f t="shared" si="8"/>
        <v>6.8700990455055289E-2</v>
      </c>
      <c r="R12" s="9">
        <f t="shared" si="8"/>
        <v>6.5391946270677792E-2</v>
      </c>
      <c r="S12" s="9">
        <f t="shared" si="8"/>
        <v>6.2491539989000033E-2</v>
      </c>
      <c r="T12" s="9">
        <f t="shared" si="8"/>
        <v>5.7446309039516086E-2</v>
      </c>
      <c r="U12" s="9">
        <f t="shared" si="8"/>
        <v>7.2170292746772002E-2</v>
      </c>
      <c r="V12" s="9">
        <f t="shared" si="8"/>
        <v>7.3660345803350236E-2</v>
      </c>
      <c r="W12" s="9">
        <f t="shared" si="8"/>
        <v>5.8901393711147554E-2</v>
      </c>
      <c r="X12" s="9">
        <f t="shared" si="8"/>
        <v>4.3954624429814348E-2</v>
      </c>
      <c r="Y12" s="9">
        <f t="shared" si="8"/>
        <v>2.3074817978712359E-2</v>
      </c>
    </row>
    <row r="13" spans="1:25" ht="13.9" customHeight="1" x14ac:dyDescent="0.25">
      <c r="A13" s="2"/>
      <c r="B13" s="2" t="s">
        <v>175</v>
      </c>
      <c r="C13" s="2">
        <v>0</v>
      </c>
      <c r="D13" s="9">
        <f>D34/C34-1</f>
        <v>6.7308980367686289E-4</v>
      </c>
      <c r="E13" s="9">
        <f t="shared" ref="E13:Y13" si="9">E34/D34-1</f>
        <v>2.3131671628675576E-3</v>
      </c>
      <c r="F13" s="9">
        <f t="shared" si="9"/>
        <v>-2.2638072624037164E-3</v>
      </c>
      <c r="G13" s="9">
        <f t="shared" si="9"/>
        <v>2.1279873157538098E-3</v>
      </c>
      <c r="H13" s="9">
        <f t="shared" si="9"/>
        <v>2.3371754837633318E-3</v>
      </c>
      <c r="I13" s="9">
        <f t="shared" si="9"/>
        <v>-4.8568322484687787E-4</v>
      </c>
      <c r="J13" s="9">
        <f t="shared" si="9"/>
        <v>2.4231617349057544E-4</v>
      </c>
      <c r="K13" s="9">
        <f t="shared" si="9"/>
        <v>2.6787193527733066E-2</v>
      </c>
      <c r="L13" s="9">
        <f t="shared" si="9"/>
        <v>2.3436537867307372E-3</v>
      </c>
      <c r="M13" s="9">
        <f t="shared" si="9"/>
        <v>2.7657099929085938E-3</v>
      </c>
      <c r="N13" s="9">
        <f t="shared" si="9"/>
        <v>-7.1439930804662044E-4</v>
      </c>
      <c r="O13" s="9">
        <f t="shared" si="9"/>
        <v>5.6494588945832369E-4</v>
      </c>
      <c r="P13" s="9">
        <f t="shared" si="9"/>
        <v>6.7946049956926213E-3</v>
      </c>
      <c r="Q13" s="9">
        <f t="shared" si="9"/>
        <v>1.0499342036848436E-2</v>
      </c>
      <c r="R13" s="9">
        <f t="shared" si="9"/>
        <v>-3.6066676423880395E-3</v>
      </c>
      <c r="S13" s="9">
        <f t="shared" si="9"/>
        <v>2.8956628050120781E-3</v>
      </c>
      <c r="T13" s="9">
        <f t="shared" si="9"/>
        <v>3.1223116697256525E-3</v>
      </c>
      <c r="U13" s="9">
        <f t="shared" si="9"/>
        <v>-3.754099715652659E-4</v>
      </c>
      <c r="V13" s="9">
        <f t="shared" si="9"/>
        <v>-1.6432799924341879E-3</v>
      </c>
      <c r="W13" s="9">
        <f t="shared" si="9"/>
        <v>-1.0008031354313829E-5</v>
      </c>
      <c r="X13" s="9">
        <f t="shared" si="9"/>
        <v>-6.8715823922276265E-3</v>
      </c>
      <c r="Y13" s="9">
        <f t="shared" si="9"/>
        <v>-4.0866747250559721E-3</v>
      </c>
    </row>
    <row r="14" spans="1:25" ht="13.9" hidden="1" customHeight="1" x14ac:dyDescent="0.25">
      <c r="A14" s="2"/>
      <c r="B14" s="2" t="s">
        <v>176</v>
      </c>
      <c r="C14" s="2">
        <v>0</v>
      </c>
      <c r="D14" s="9">
        <f>D50/$C$50-1</f>
        <v>1.273819851942859E-3</v>
      </c>
      <c r="E14" s="9">
        <f t="shared" ref="E14:Y14" si="10">E50/$C$50-1</f>
        <v>4.3472551175034457E-3</v>
      </c>
      <c r="F14" s="9">
        <f t="shared" si="10"/>
        <v>5.6608021216686399E-3</v>
      </c>
      <c r="G14" s="9">
        <f t="shared" si="10"/>
        <v>1.0522009240138575E-2</v>
      </c>
      <c r="H14" s="9">
        <f t="shared" si="10"/>
        <v>1.1775003761976821E-2</v>
      </c>
      <c r="I14" s="9">
        <f t="shared" si="10"/>
        <v>1.0449308581771177E-2</v>
      </c>
      <c r="J14" s="9">
        <f t="shared" si="10"/>
        <v>8.2335496126415553E-3</v>
      </c>
      <c r="K14" s="9">
        <f t="shared" si="10"/>
        <v>1.0877907849783153E-2</v>
      </c>
      <c r="L14" s="9">
        <f t="shared" si="10"/>
        <v>9.9082240327688087E-3</v>
      </c>
      <c r="M14" s="9">
        <f t="shared" si="10"/>
        <v>1.3763952561806958E-2</v>
      </c>
      <c r="N14" s="9">
        <f t="shared" si="10"/>
        <v>1.3927305093902609E-2</v>
      </c>
      <c r="O14" s="9">
        <f t="shared" si="10"/>
        <v>1.6066198930999587E-2</v>
      </c>
      <c r="P14" s="9">
        <f t="shared" si="10"/>
        <v>1.6167090390845074E-2</v>
      </c>
      <c r="Q14" s="9">
        <f t="shared" si="10"/>
        <v>2.381590588983129E-2</v>
      </c>
      <c r="R14" s="9">
        <f t="shared" si="10"/>
        <v>2.6414325736761057E-2</v>
      </c>
      <c r="S14" s="9">
        <f t="shared" si="10"/>
        <v>2.7365620876646402E-2</v>
      </c>
      <c r="T14" s="9">
        <f t="shared" si="10"/>
        <v>2.9374359844992037E-2</v>
      </c>
      <c r="U14" s="9">
        <f t="shared" si="10"/>
        <v>2.8220025790113956E-2</v>
      </c>
      <c r="V14" s="9">
        <f t="shared" si="10"/>
        <v>2.4470070219724471E-2</v>
      </c>
      <c r="W14" s="9">
        <f t="shared" si="10"/>
        <v>1.9654334406017382E-2</v>
      </c>
      <c r="X14" s="9">
        <f t="shared" si="10"/>
        <v>2.0587311397874286E-2</v>
      </c>
      <c r="Y14" s="9">
        <f t="shared" si="10"/>
        <v>2.1593902904651685E-2</v>
      </c>
    </row>
    <row r="15" spans="1:25" ht="13.9" hidden="1" customHeight="1" x14ac:dyDescent="0.25">
      <c r="A15" s="2"/>
      <c r="B15" s="2" t="s">
        <v>177</v>
      </c>
      <c r="C15" s="2">
        <v>0</v>
      </c>
      <c r="D15" s="9">
        <f>D66/$C$66-1</f>
        <v>-1.7122627367952337E-2</v>
      </c>
      <c r="E15" s="9">
        <f t="shared" ref="E15:Y15" si="11">E66/$C$66-1</f>
        <v>-1.0876506585656087E-2</v>
      </c>
      <c r="F15" s="9">
        <f t="shared" si="11"/>
        <v>-1.9773042206547409E-2</v>
      </c>
      <c r="G15" s="9">
        <f t="shared" si="11"/>
        <v>-2.0486710601616664E-2</v>
      </c>
      <c r="H15" s="9">
        <f t="shared" si="11"/>
        <v>-8.3151829902887719E-3</v>
      </c>
      <c r="I15" s="9">
        <f t="shared" si="11"/>
        <v>2.5134535589337315E-3</v>
      </c>
      <c r="J15" s="9">
        <f t="shared" si="11"/>
        <v>9.7156063829653139E-3</v>
      </c>
      <c r="K15" s="9">
        <f t="shared" si="11"/>
        <v>-2.5728309366417013E-2</v>
      </c>
      <c r="L15" s="9">
        <f t="shared" si="11"/>
        <v>-2.9828241193128324E-3</v>
      </c>
      <c r="M15" s="9">
        <f t="shared" si="11"/>
        <v>-8.424168686765654E-3</v>
      </c>
      <c r="N15" s="9">
        <f t="shared" si="11"/>
        <v>-2.6787505902343689E-3</v>
      </c>
      <c r="O15" s="9">
        <f t="shared" si="11"/>
        <v>2.8025875694611235E-2</v>
      </c>
      <c r="P15" s="9">
        <f t="shared" si="11"/>
        <v>3.6104212977152272E-2</v>
      </c>
      <c r="Q15" s="9">
        <f t="shared" si="11"/>
        <v>7.4345861398263491E-2</v>
      </c>
      <c r="R15" s="9">
        <f t="shared" si="11"/>
        <v>9.8709967753731753E-2</v>
      </c>
      <c r="S15" s="9">
        <f t="shared" si="11"/>
        <v>0.10780077079473882</v>
      </c>
      <c r="T15" s="9">
        <f t="shared" si="11"/>
        <v>0.13769467172717476</v>
      </c>
      <c r="U15" s="9">
        <f t="shared" si="11"/>
        <v>0.11650146401995776</v>
      </c>
      <c r="V15" s="9">
        <f t="shared" si="11"/>
        <v>0.1258844876194003</v>
      </c>
      <c r="W15" s="9">
        <f t="shared" si="11"/>
        <v>4.4967541689796775E-2</v>
      </c>
      <c r="X15" s="9">
        <f t="shared" si="11"/>
        <v>3.0323242409859397E-2</v>
      </c>
      <c r="Y15" s="9">
        <f t="shared" si="11"/>
        <v>2.92529616639845E-2</v>
      </c>
    </row>
    <row r="16" spans="1:25" ht="13.9" customHeight="1" x14ac:dyDescent="0.25">
      <c r="A16" s="2"/>
      <c r="B16" s="11" t="s">
        <v>178</v>
      </c>
      <c r="C16" s="2">
        <v>0</v>
      </c>
      <c r="D16" s="9">
        <f>D128/$C$128-1</f>
        <v>8.2786385074973268E-3</v>
      </c>
      <c r="E16" s="9">
        <f t="shared" ref="E16:Y16" si="12">E128/$C$128-1</f>
        <v>2.2873399381681203E-2</v>
      </c>
      <c r="F16" s="9">
        <f t="shared" si="12"/>
        <v>2.8231552367464108E-2</v>
      </c>
      <c r="G16" s="9">
        <f t="shared" si="12"/>
        <v>3.2603129013104359E-2</v>
      </c>
      <c r="H16" s="9">
        <f t="shared" si="12"/>
        <v>3.1442589927466624E-2</v>
      </c>
      <c r="I16" s="9">
        <f t="shared" si="12"/>
        <v>2.7322087552608787E-2</v>
      </c>
      <c r="J16" s="9">
        <f t="shared" si="12"/>
        <v>3.8174067530080347E-2</v>
      </c>
      <c r="K16" s="9">
        <f t="shared" si="12"/>
        <v>5.0737168998575388E-2</v>
      </c>
      <c r="L16" s="9">
        <f t="shared" si="12"/>
        <v>5.3958696691996266E-2</v>
      </c>
      <c r="M16" s="9">
        <f t="shared" si="12"/>
        <v>6.0131594013296485E-2</v>
      </c>
      <c r="N16" s="9">
        <f t="shared" si="12"/>
        <v>5.6355084251032972E-2</v>
      </c>
      <c r="O16" s="9">
        <f t="shared" si="12"/>
        <v>5.3517763830026599E-2</v>
      </c>
      <c r="P16" s="9">
        <f t="shared" si="12"/>
        <v>6.6110856968406351E-2</v>
      </c>
      <c r="Q16" s="9">
        <f t="shared" si="12"/>
        <v>7.2695751956733723E-2</v>
      </c>
      <c r="R16" s="9">
        <f t="shared" si="12"/>
        <v>7.34743184467328E-2</v>
      </c>
      <c r="S16" s="9">
        <f t="shared" si="12"/>
        <v>7.8063965988537376E-2</v>
      </c>
      <c r="T16" s="9">
        <f t="shared" si="12"/>
        <v>7.7982085865361928E-2</v>
      </c>
      <c r="U16" s="9">
        <f t="shared" si="12"/>
        <v>7.3423172651584157E-2</v>
      </c>
      <c r="V16" s="9">
        <f t="shared" si="12"/>
        <v>7.7617786156884305E-2</v>
      </c>
      <c r="W16" s="9">
        <f t="shared" si="12"/>
        <v>9.5145119497751063E-2</v>
      </c>
      <c r="X16" s="9">
        <f t="shared" si="12"/>
        <v>9.7535422277982953E-2</v>
      </c>
      <c r="Y16" s="9">
        <f t="shared" si="12"/>
        <v>9.9977720767025158E-2</v>
      </c>
    </row>
    <row r="17" spans="1:25" x14ac:dyDescent="0.25">
      <c r="A17" s="3" t="s">
        <v>25</v>
      </c>
      <c r="B17" s="3" t="s">
        <v>26</v>
      </c>
      <c r="C17" s="4" t="s">
        <v>27</v>
      </c>
      <c r="D17" s="4" t="s">
        <v>27</v>
      </c>
      <c r="E17" s="4" t="s">
        <v>27</v>
      </c>
      <c r="F17" s="4" t="s">
        <v>27</v>
      </c>
      <c r="G17" s="4" t="s">
        <v>27</v>
      </c>
      <c r="H17" s="4" t="s">
        <v>27</v>
      </c>
      <c r="I17" s="4" t="s">
        <v>27</v>
      </c>
      <c r="J17" s="4" t="s">
        <v>27</v>
      </c>
      <c r="K17" s="4" t="s">
        <v>27</v>
      </c>
      <c r="L17" s="4" t="s">
        <v>27</v>
      </c>
      <c r="M17" s="4" t="s">
        <v>27</v>
      </c>
      <c r="N17" s="4" t="s">
        <v>27</v>
      </c>
      <c r="O17" s="4" t="s">
        <v>27</v>
      </c>
      <c r="P17" s="4" t="s">
        <v>27</v>
      </c>
      <c r="Q17" s="4" t="s">
        <v>27</v>
      </c>
      <c r="R17" s="4" t="s">
        <v>27</v>
      </c>
      <c r="S17" s="4" t="s">
        <v>27</v>
      </c>
      <c r="T17" s="4" t="s">
        <v>27</v>
      </c>
      <c r="U17" s="4" t="s">
        <v>27</v>
      </c>
      <c r="V17" s="4" t="s">
        <v>27</v>
      </c>
      <c r="W17" s="4" t="s">
        <v>27</v>
      </c>
      <c r="X17" s="4" t="s">
        <v>27</v>
      </c>
      <c r="Y17" s="4" t="s">
        <v>27</v>
      </c>
    </row>
    <row r="18" spans="1:25" x14ac:dyDescent="0.25">
      <c r="A18" s="5" t="s">
        <v>28</v>
      </c>
      <c r="B18" s="5" t="s">
        <v>28</v>
      </c>
      <c r="C18" s="6">
        <v>95086.850780658424</v>
      </c>
      <c r="D18" s="6">
        <v>95790.779874433443</v>
      </c>
      <c r="E18" s="6">
        <v>96323.789330185507</v>
      </c>
      <c r="F18" s="6">
        <v>96231.484443545749</v>
      </c>
      <c r="G18" s="6">
        <v>96396.541815414181</v>
      </c>
      <c r="H18" s="6">
        <v>96688.600357175892</v>
      </c>
      <c r="I18" s="6">
        <v>97783.753756399383</v>
      </c>
      <c r="J18" s="6">
        <v>97961.998911140923</v>
      </c>
      <c r="K18" s="6">
        <v>97691.02631831271</v>
      </c>
      <c r="L18" s="6">
        <v>98417.726035236221</v>
      </c>
      <c r="M18" s="6">
        <v>98283.193934456052</v>
      </c>
      <c r="N18" s="6">
        <v>98392.817718884195</v>
      </c>
      <c r="O18" s="6">
        <v>99009.109771428601</v>
      </c>
      <c r="P18" s="6">
        <v>100230.59488538637</v>
      </c>
      <c r="Q18" s="6">
        <v>101172.04366921537</v>
      </c>
      <c r="R18" s="6">
        <v>101643.07693094268</v>
      </c>
      <c r="S18" s="6">
        <v>101954.2269701747</v>
      </c>
      <c r="T18" s="6">
        <v>102474.91995545736</v>
      </c>
      <c r="U18" s="6">
        <v>101044.72245995031</v>
      </c>
      <c r="V18" s="6">
        <v>100622.79299164738</v>
      </c>
      <c r="W18" s="6">
        <v>101666.77745852541</v>
      </c>
      <c r="X18" s="6">
        <v>100109.88789116287</v>
      </c>
      <c r="Y18" s="6">
        <v>99766.588689614015</v>
      </c>
    </row>
    <row r="19" spans="1:25" x14ac:dyDescent="0.25">
      <c r="A19" s="7" t="s">
        <v>29</v>
      </c>
      <c r="B19" s="7" t="s">
        <v>28</v>
      </c>
      <c r="C19" s="8">
        <v>4927.8880661406529</v>
      </c>
      <c r="D19" s="8">
        <v>4974.1557874085693</v>
      </c>
      <c r="E19" s="8">
        <v>5003.1702663302094</v>
      </c>
      <c r="F19" s="8">
        <v>4999.1938517194203</v>
      </c>
      <c r="G19" s="8">
        <v>5007.1891615459235</v>
      </c>
      <c r="H19" s="8">
        <v>5025.195539185579</v>
      </c>
      <c r="I19" s="8">
        <v>5138.0217285330391</v>
      </c>
      <c r="J19" s="8">
        <v>5133.5191147304122</v>
      </c>
      <c r="K19" s="8">
        <v>5149.1372308927466</v>
      </c>
      <c r="L19" s="8">
        <v>5195.3658034093933</v>
      </c>
      <c r="M19" s="8">
        <v>5185.3092369758533</v>
      </c>
      <c r="N19" s="8">
        <v>5192.101403807339</v>
      </c>
      <c r="O19" s="8">
        <v>5223.2952999282561</v>
      </c>
      <c r="P19" s="8">
        <v>5299.3515645296065</v>
      </c>
      <c r="Q19" s="8">
        <v>5356.1087601814115</v>
      </c>
      <c r="R19" s="8">
        <v>5375.7442551320273</v>
      </c>
      <c r="S19" s="8">
        <v>5384.5030443849491</v>
      </c>
      <c r="T19" s="8">
        <v>5377.9579644726637</v>
      </c>
      <c r="U19" s="8">
        <v>5445.1665468430128</v>
      </c>
      <c r="V19" s="8">
        <v>5409.1217577379039</v>
      </c>
      <c r="W19" s="8">
        <v>5373.484523647262</v>
      </c>
      <c r="X19" s="8">
        <v>5349.9055700389727</v>
      </c>
      <c r="Y19" s="8">
        <v>5314.4981026143605</v>
      </c>
    </row>
    <row r="20" spans="1:25" x14ac:dyDescent="0.25">
      <c r="A20" s="5" t="s">
        <v>29</v>
      </c>
      <c r="B20" s="5" t="s">
        <v>30</v>
      </c>
      <c r="C20" s="6">
        <v>39.089874193</v>
      </c>
      <c r="D20" s="6">
        <v>40.826800249532127</v>
      </c>
      <c r="E20" s="6">
        <v>38.761110917030571</v>
      </c>
      <c r="F20" s="6">
        <v>39.620749095446037</v>
      </c>
      <c r="G20" s="6">
        <v>38.933600000000006</v>
      </c>
      <c r="H20" s="6">
        <v>37.203900000000004</v>
      </c>
      <c r="I20" s="6">
        <v>38.203899999999997</v>
      </c>
      <c r="J20" s="6">
        <v>39.203900000000004</v>
      </c>
      <c r="K20" s="6">
        <v>40.501200000000004</v>
      </c>
      <c r="L20" s="6">
        <v>34.705300000000001</v>
      </c>
      <c r="M20" s="6">
        <v>33.2729</v>
      </c>
      <c r="N20" s="6">
        <v>33.523408608858389</v>
      </c>
      <c r="O20" s="6">
        <v>31.917357454772304</v>
      </c>
      <c r="P20" s="6">
        <v>32.908000000000001</v>
      </c>
      <c r="Q20" s="6">
        <v>34.87297579538366</v>
      </c>
      <c r="R20" s="6">
        <v>34.937545477230195</v>
      </c>
      <c r="S20" s="6">
        <v>35.001800000000003</v>
      </c>
      <c r="T20" s="6">
        <v>35.001800000000003</v>
      </c>
      <c r="U20" s="6">
        <v>36.218000000000004</v>
      </c>
      <c r="V20" s="6">
        <v>39.318000000000005</v>
      </c>
      <c r="W20" s="6">
        <v>41.192157454772307</v>
      </c>
      <c r="X20" s="6">
        <v>40.291000000000004</v>
      </c>
      <c r="Y20" s="6">
        <v>42.642300000000006</v>
      </c>
    </row>
    <row r="21" spans="1:25" x14ac:dyDescent="0.25">
      <c r="A21" s="7" t="s">
        <v>29</v>
      </c>
      <c r="B21" s="7" t="s">
        <v>31</v>
      </c>
      <c r="C21" s="8">
        <v>1079.2268474177456</v>
      </c>
      <c r="D21" s="8">
        <v>1080.450896500517</v>
      </c>
      <c r="E21" s="8">
        <v>1091.5340543074906</v>
      </c>
      <c r="F21" s="8">
        <v>1101.1684442717374</v>
      </c>
      <c r="G21" s="8">
        <v>1101.7005906968163</v>
      </c>
      <c r="H21" s="8">
        <v>1102.189468727647</v>
      </c>
      <c r="I21" s="8">
        <v>1123.5629297169455</v>
      </c>
      <c r="J21" s="8">
        <v>1130.922585816807</v>
      </c>
      <c r="K21" s="8">
        <v>1139.3903536138753</v>
      </c>
      <c r="L21" s="8">
        <v>1157.2939619049064</v>
      </c>
      <c r="M21" s="8">
        <v>1164.4296853819239</v>
      </c>
      <c r="N21" s="8">
        <v>1172.2945148031938</v>
      </c>
      <c r="O21" s="8">
        <v>1195.0034162477943</v>
      </c>
      <c r="P21" s="8">
        <v>1201.1068933279623</v>
      </c>
      <c r="Q21" s="8">
        <v>1220.0635837253781</v>
      </c>
      <c r="R21" s="8">
        <v>1234.1327857820156</v>
      </c>
      <c r="S21" s="8">
        <v>1244.2818695183837</v>
      </c>
      <c r="T21" s="8">
        <v>1253.9331335454635</v>
      </c>
      <c r="U21" s="8">
        <v>1272.7594996886346</v>
      </c>
      <c r="V21" s="8">
        <v>1250.0783770008086</v>
      </c>
      <c r="W21" s="8">
        <v>1247.5929595434081</v>
      </c>
      <c r="X21" s="8">
        <v>1242.0238919418744</v>
      </c>
      <c r="Y21" s="8">
        <v>1242.5062989043863</v>
      </c>
    </row>
    <row r="22" spans="1:25" x14ac:dyDescent="0.25">
      <c r="A22" s="5" t="s">
        <v>29</v>
      </c>
      <c r="B22" s="5" t="s">
        <v>32</v>
      </c>
      <c r="C22" s="6">
        <v>102.34245269981844</v>
      </c>
      <c r="D22" s="6">
        <v>102.85375415873233</v>
      </c>
      <c r="E22" s="6">
        <v>103.45221212491295</v>
      </c>
      <c r="F22" s="6">
        <v>104.82748722817186</v>
      </c>
      <c r="G22" s="6">
        <v>105.54163627667498</v>
      </c>
      <c r="H22" s="6">
        <v>106.48565016677878</v>
      </c>
      <c r="I22" s="6">
        <v>105.83360427417963</v>
      </c>
      <c r="J22" s="6">
        <v>103.37320003213345</v>
      </c>
      <c r="K22" s="6">
        <v>101.75988306394885</v>
      </c>
      <c r="L22" s="6">
        <v>102.48909550207098</v>
      </c>
      <c r="M22" s="6">
        <v>101.39609993126624</v>
      </c>
      <c r="N22" s="6">
        <v>102.96681290693685</v>
      </c>
      <c r="O22" s="6">
        <v>102.76239809839471</v>
      </c>
      <c r="P22" s="6">
        <v>103.87950755279174</v>
      </c>
      <c r="Q22" s="6">
        <v>102.70798139797797</v>
      </c>
      <c r="R22" s="6">
        <v>101.28642953826532</v>
      </c>
      <c r="S22" s="6">
        <v>102.49670195099569</v>
      </c>
      <c r="T22" s="6">
        <v>99.819043664683875</v>
      </c>
      <c r="U22" s="6">
        <v>100.8794249079811</v>
      </c>
      <c r="V22" s="6">
        <v>102.05405176344118</v>
      </c>
      <c r="W22" s="6">
        <v>99.2828608689954</v>
      </c>
      <c r="X22" s="6">
        <v>99.984368191139936</v>
      </c>
      <c r="Y22" s="6">
        <v>100.79681389394473</v>
      </c>
    </row>
    <row r="23" spans="1:25" x14ac:dyDescent="0.25">
      <c r="A23" s="7" t="s">
        <v>29</v>
      </c>
      <c r="B23" s="7" t="s">
        <v>33</v>
      </c>
      <c r="C23" s="8">
        <v>65.557268122270756</v>
      </c>
      <c r="D23" s="8">
        <v>67.262082040140257</v>
      </c>
      <c r="E23" s="8">
        <v>68.088987095999997</v>
      </c>
      <c r="F23" s="8">
        <v>69.547910667498428</v>
      </c>
      <c r="G23" s="8">
        <v>70.146296932943855</v>
      </c>
      <c r="H23" s="8">
        <v>68.409006244541473</v>
      </c>
      <c r="I23" s="8">
        <v>68.606266928943697</v>
      </c>
      <c r="J23" s="8">
        <v>65.777557579538353</v>
      </c>
      <c r="K23" s="8">
        <v>66.345453145695586</v>
      </c>
      <c r="L23" s="8">
        <v>66.557119151590769</v>
      </c>
      <c r="M23" s="8">
        <v>65.299927392755023</v>
      </c>
      <c r="N23" s="8">
        <v>65.620576606363059</v>
      </c>
      <c r="O23" s="8">
        <v>63.095172311221454</v>
      </c>
      <c r="P23" s="8">
        <v>62.418900000000001</v>
      </c>
      <c r="Q23" s="8">
        <v>61.500414497151709</v>
      </c>
      <c r="R23" s="8">
        <v>60.750585723597325</v>
      </c>
      <c r="S23" s="8">
        <v>58.527099999999997</v>
      </c>
      <c r="T23" s="8">
        <v>58.566576606363064</v>
      </c>
      <c r="U23" s="8">
        <v>57.939796027944986</v>
      </c>
      <c r="V23" s="8">
        <v>57.94013979836194</v>
      </c>
      <c r="W23" s="8">
        <v>59.721463880224576</v>
      </c>
      <c r="X23" s="8">
        <v>65.105831622160053</v>
      </c>
      <c r="Y23" s="8">
        <v>62.204502164223058</v>
      </c>
    </row>
    <row r="24" spans="1:25" x14ac:dyDescent="0.25">
      <c r="A24" s="5" t="s">
        <v>29</v>
      </c>
      <c r="B24" s="5" t="s">
        <v>34</v>
      </c>
      <c r="C24" s="6">
        <v>1702.8568528433227</v>
      </c>
      <c r="D24" s="6">
        <v>1697.6150826563417</v>
      </c>
      <c r="E24" s="6">
        <v>1709.9102231298741</v>
      </c>
      <c r="F24" s="6">
        <v>1705.2176755198168</v>
      </c>
      <c r="G24" s="6">
        <v>1713.5327487529157</v>
      </c>
      <c r="H24" s="6">
        <v>1712.1000230554218</v>
      </c>
      <c r="I24" s="6">
        <v>1736.2590876168499</v>
      </c>
      <c r="J24" s="6">
        <v>1741.4013418068566</v>
      </c>
      <c r="K24" s="6">
        <v>1754.2663593859759</v>
      </c>
      <c r="L24" s="6">
        <v>1781.0652853894078</v>
      </c>
      <c r="M24" s="6">
        <v>1794.5166888845206</v>
      </c>
      <c r="N24" s="6">
        <v>1812.7724185310226</v>
      </c>
      <c r="O24" s="6">
        <v>1820.1130412393113</v>
      </c>
      <c r="P24" s="6">
        <v>1837.2776432415642</v>
      </c>
      <c r="Q24" s="6">
        <v>1861.9843395089695</v>
      </c>
      <c r="R24" s="6">
        <v>1866.8055067574976</v>
      </c>
      <c r="S24" s="6">
        <v>1866.8732707202937</v>
      </c>
      <c r="T24" s="6">
        <v>1863.5593527601611</v>
      </c>
      <c r="U24" s="6">
        <v>1890.7086878876169</v>
      </c>
      <c r="V24" s="6">
        <v>1868.5604328481168</v>
      </c>
      <c r="W24" s="6">
        <v>1842.6352605074469</v>
      </c>
      <c r="X24" s="6">
        <v>1842.6185974968205</v>
      </c>
      <c r="Y24" s="6">
        <v>1843.6304308728118</v>
      </c>
    </row>
    <row r="25" spans="1:25" x14ac:dyDescent="0.25">
      <c r="A25" s="7" t="s">
        <v>29</v>
      </c>
      <c r="B25" s="7" t="s">
        <v>35</v>
      </c>
      <c r="C25" s="8">
        <v>57.343145809919108</v>
      </c>
      <c r="D25" s="8">
        <v>56.024556155887588</v>
      </c>
      <c r="E25" s="8">
        <v>56.874072966465654</v>
      </c>
      <c r="F25" s="8">
        <v>55.919288158998384</v>
      </c>
      <c r="G25" s="8">
        <v>55.923455434644261</v>
      </c>
      <c r="H25" s="8">
        <v>57.059563891894896</v>
      </c>
      <c r="I25" s="8">
        <v>56.923381733546108</v>
      </c>
      <c r="J25" s="8">
        <v>55.37659240104454</v>
      </c>
      <c r="K25" s="8">
        <v>55.788426824001505</v>
      </c>
      <c r="L25" s="8">
        <v>55.242378966046545</v>
      </c>
      <c r="M25" s="8">
        <v>57.223759939221836</v>
      </c>
      <c r="N25" s="8">
        <v>55.31938539149882</v>
      </c>
      <c r="O25" s="8">
        <v>54.561610968541864</v>
      </c>
      <c r="P25" s="8">
        <v>54.096545465763533</v>
      </c>
      <c r="Q25" s="8">
        <v>53.441895217843673</v>
      </c>
      <c r="R25" s="8">
        <v>51.270855391498813</v>
      </c>
      <c r="S25" s="8">
        <v>51.655418930487969</v>
      </c>
      <c r="T25" s="8">
        <v>51.557826959586627</v>
      </c>
      <c r="U25" s="8">
        <v>52.767448801898432</v>
      </c>
      <c r="V25" s="8">
        <v>53.290806983205556</v>
      </c>
      <c r="W25" s="8">
        <v>54.794342416022488</v>
      </c>
      <c r="X25" s="8">
        <v>54.806046611163481</v>
      </c>
      <c r="Y25" s="8">
        <v>54.856155823057847</v>
      </c>
    </row>
    <row r="26" spans="1:25" x14ac:dyDescent="0.25">
      <c r="A26" s="5" t="s">
        <v>29</v>
      </c>
      <c r="B26" s="5" t="s">
        <v>36</v>
      </c>
      <c r="C26" s="6">
        <v>103.10098709600001</v>
      </c>
      <c r="D26" s="6">
        <v>100.2996546517692</v>
      </c>
      <c r="E26" s="6">
        <v>100.82543844120893</v>
      </c>
      <c r="F26" s="6">
        <v>98.37973406113538</v>
      </c>
      <c r="G26" s="6">
        <v>100.56434353530679</v>
      </c>
      <c r="H26" s="6">
        <v>100.0627866704922</v>
      </c>
      <c r="I26" s="6">
        <v>99.605489457267623</v>
      </c>
      <c r="J26" s="6">
        <v>99.355512903225815</v>
      </c>
      <c r="K26" s="6">
        <v>99.816169999999985</v>
      </c>
      <c r="L26" s="6">
        <v>101.65326184321881</v>
      </c>
      <c r="M26" s="6">
        <v>100.52783844891522</v>
      </c>
      <c r="N26" s="6">
        <v>96.821598087760279</v>
      </c>
      <c r="O26" s="6">
        <v>95.020155542532621</v>
      </c>
      <c r="P26" s="6">
        <v>94.546243253075332</v>
      </c>
      <c r="Q26" s="6">
        <v>96.196783606919411</v>
      </c>
      <c r="R26" s="6">
        <v>96.514649657748137</v>
      </c>
      <c r="S26" s="6">
        <v>95.71843726778323</v>
      </c>
      <c r="T26" s="6">
        <v>94.940809071851049</v>
      </c>
      <c r="U26" s="6">
        <v>88.967652036149673</v>
      </c>
      <c r="V26" s="6">
        <v>90.084976241635346</v>
      </c>
      <c r="W26" s="6">
        <v>90.902272877215978</v>
      </c>
      <c r="X26" s="6">
        <v>90.219823898603167</v>
      </c>
      <c r="Y26" s="6">
        <v>92.723809691519477</v>
      </c>
    </row>
    <row r="27" spans="1:25" x14ac:dyDescent="0.25">
      <c r="A27" s="7" t="s">
        <v>29</v>
      </c>
      <c r="B27" s="7" t="s">
        <v>37</v>
      </c>
      <c r="C27" s="8">
        <v>1544.8171411290334</v>
      </c>
      <c r="D27" s="8">
        <v>1593.3052617348387</v>
      </c>
      <c r="E27" s="8">
        <v>1595.9650716922647</v>
      </c>
      <c r="F27" s="8">
        <v>1587.763550257735</v>
      </c>
      <c r="G27" s="8">
        <v>1582.3696475557242</v>
      </c>
      <c r="H27" s="8">
        <v>1600.081820650307</v>
      </c>
      <c r="I27" s="8">
        <v>1663.6259161624389</v>
      </c>
      <c r="J27" s="8">
        <v>1642.9403084709952</v>
      </c>
      <c r="K27" s="8">
        <v>1626.5355071270569</v>
      </c>
      <c r="L27" s="8">
        <v>1630.4215893192966</v>
      </c>
      <c r="M27" s="8">
        <v>1603.4782882576508</v>
      </c>
      <c r="N27" s="8">
        <v>1587.0858183193325</v>
      </c>
      <c r="O27" s="8">
        <v>1590.279088991967</v>
      </c>
      <c r="P27" s="8">
        <v>1643.0102244225504</v>
      </c>
      <c r="Q27" s="8">
        <v>1654.3216332215875</v>
      </c>
      <c r="R27" s="8">
        <v>1646.686718980056</v>
      </c>
      <c r="S27" s="8">
        <v>1642.5980309550428</v>
      </c>
      <c r="T27" s="8">
        <v>1633.8750602624832</v>
      </c>
      <c r="U27" s="8">
        <v>1659.7397161143201</v>
      </c>
      <c r="V27" s="8">
        <v>1662.0230383035225</v>
      </c>
      <c r="W27" s="8">
        <v>1639.2780988476679</v>
      </c>
      <c r="X27" s="8">
        <v>1613.5298430596374</v>
      </c>
      <c r="Y27" s="8">
        <v>1576.6201302931061</v>
      </c>
    </row>
    <row r="28" spans="1:25" x14ac:dyDescent="0.25">
      <c r="A28" s="5" t="s">
        <v>29</v>
      </c>
      <c r="B28" s="5" t="s">
        <v>38</v>
      </c>
      <c r="C28" s="6">
        <v>35.454180973175298</v>
      </c>
      <c r="D28" s="6">
        <v>34.534210667498442</v>
      </c>
      <c r="E28" s="6">
        <v>34.337252882461804</v>
      </c>
      <c r="F28" s="6">
        <v>34.441456892819325</v>
      </c>
      <c r="G28" s="6">
        <v>34.525925577043047</v>
      </c>
      <c r="H28" s="6">
        <v>38.699662323028505</v>
      </c>
      <c r="I28" s="6">
        <v>38.510329819089208</v>
      </c>
      <c r="J28" s="6">
        <v>39.060933749249962</v>
      </c>
      <c r="K28" s="6">
        <v>38.284772364316908</v>
      </c>
      <c r="L28" s="6">
        <v>36.816212877065183</v>
      </c>
      <c r="M28" s="6">
        <v>37.210192243043046</v>
      </c>
      <c r="N28" s="6">
        <v>37.286919151590766</v>
      </c>
      <c r="O28" s="6">
        <v>37.445900000000002</v>
      </c>
      <c r="P28" s="6">
        <v>37.553025577043044</v>
      </c>
      <c r="Q28" s="6">
        <v>38.130191578290706</v>
      </c>
      <c r="R28" s="6">
        <v>39.304553462258269</v>
      </c>
      <c r="S28" s="6">
        <v>38.607019401122898</v>
      </c>
      <c r="T28" s="6">
        <v>38.004399312596796</v>
      </c>
      <c r="U28" s="6">
        <v>36.761417404865874</v>
      </c>
      <c r="V28" s="6">
        <v>37.936966200042448</v>
      </c>
      <c r="W28" s="6">
        <v>36.760137155333751</v>
      </c>
      <c r="X28" s="6">
        <v>38.018170492825952</v>
      </c>
      <c r="Y28" s="6">
        <v>38.47223081436205</v>
      </c>
    </row>
    <row r="29" spans="1:25" x14ac:dyDescent="0.25">
      <c r="A29" s="7" t="s">
        <v>29</v>
      </c>
      <c r="B29" s="7" t="s">
        <v>39</v>
      </c>
      <c r="C29" s="8">
        <v>197.74479876341348</v>
      </c>
      <c r="D29" s="8">
        <v>200.40907131321083</v>
      </c>
      <c r="E29" s="8">
        <v>202.88953403887032</v>
      </c>
      <c r="F29" s="8">
        <v>202.03725556604812</v>
      </c>
      <c r="G29" s="8">
        <v>203.68061678383449</v>
      </c>
      <c r="H29" s="8">
        <v>202.63335745545308</v>
      </c>
      <c r="I29" s="8">
        <v>206.57997385309866</v>
      </c>
      <c r="J29" s="8">
        <v>214.96819825252587</v>
      </c>
      <c r="K29" s="8">
        <v>225.49259201788982</v>
      </c>
      <c r="L29" s="8">
        <v>228.85129845577944</v>
      </c>
      <c r="M29" s="8">
        <v>227.68355649653915</v>
      </c>
      <c r="N29" s="8">
        <v>228.13965140076718</v>
      </c>
      <c r="O29" s="8">
        <v>232.82685907371823</v>
      </c>
      <c r="P29" s="8">
        <v>232.28428168885387</v>
      </c>
      <c r="Q29" s="8">
        <v>232.61866163189981</v>
      </c>
      <c r="R29" s="8">
        <v>243.78432436184718</v>
      </c>
      <c r="S29" s="8">
        <v>248.47309564081019</v>
      </c>
      <c r="T29" s="8">
        <v>248.42966228946301</v>
      </c>
      <c r="U29" s="8">
        <v>248.15460397358029</v>
      </c>
      <c r="V29" s="8">
        <v>247.5646685987563</v>
      </c>
      <c r="W29" s="8">
        <v>261.05467009615546</v>
      </c>
      <c r="X29" s="8">
        <v>263.03769672473237</v>
      </c>
      <c r="Y29" s="8">
        <v>259.77513015693438</v>
      </c>
    </row>
    <row r="30" spans="1:25" x14ac:dyDescent="0.25">
      <c r="A30" s="5" t="s">
        <v>40</v>
      </c>
      <c r="B30" s="5" t="s">
        <v>28</v>
      </c>
      <c r="C30" s="6">
        <v>239.00930000000002</v>
      </c>
      <c r="D30" s="6">
        <v>242.52654137900004</v>
      </c>
      <c r="E30" s="6">
        <v>241.8248795758584</v>
      </c>
      <c r="F30" s="6">
        <v>243.6026446036893</v>
      </c>
      <c r="G30" s="6">
        <v>245.19189151590766</v>
      </c>
      <c r="H30" s="6">
        <v>247.46070000000003</v>
      </c>
      <c r="I30" s="6">
        <v>243.83811935483874</v>
      </c>
      <c r="J30" s="6">
        <v>240.99694623515364</v>
      </c>
      <c r="K30" s="6">
        <v>239.40549165343867</v>
      </c>
      <c r="L30" s="6">
        <v>235.99120174093107</v>
      </c>
      <c r="M30" s="6">
        <v>236.82616911675822</v>
      </c>
      <c r="N30" s="6">
        <v>239.42150000000001</v>
      </c>
      <c r="O30" s="6">
        <v>242.39966388022461</v>
      </c>
      <c r="P30" s="6">
        <v>242.20530000000002</v>
      </c>
      <c r="Q30" s="6">
        <v>243.00566812227075</v>
      </c>
      <c r="R30" s="6">
        <v>243.59533333333334</v>
      </c>
      <c r="S30" s="6">
        <v>245.63723392304288</v>
      </c>
      <c r="T30" s="6">
        <v>245.57331212310251</v>
      </c>
      <c r="U30" s="6">
        <v>246.32572760952249</v>
      </c>
      <c r="V30" s="6">
        <v>244.3974419354839</v>
      </c>
      <c r="W30" s="6">
        <v>241.98000053837688</v>
      </c>
      <c r="X30" s="6">
        <v>239.93388945726764</v>
      </c>
      <c r="Y30" s="6">
        <v>239.83780000000002</v>
      </c>
    </row>
    <row r="31" spans="1:25" x14ac:dyDescent="0.25">
      <c r="A31" s="7" t="s">
        <v>40</v>
      </c>
      <c r="B31" s="7" t="s">
        <v>41</v>
      </c>
      <c r="C31" s="8">
        <v>65.225500000000011</v>
      </c>
      <c r="D31" s="8">
        <v>68.225499999999997</v>
      </c>
      <c r="E31" s="8">
        <v>68.387699999999995</v>
      </c>
      <c r="F31" s="8">
        <v>68.887699999999995</v>
      </c>
      <c r="G31" s="8">
        <v>68.387699999999995</v>
      </c>
      <c r="H31" s="8">
        <v>68.687699999999992</v>
      </c>
      <c r="I31" s="8">
        <v>68.290925806451611</v>
      </c>
      <c r="J31" s="8">
        <v>67.853521834061141</v>
      </c>
      <c r="K31" s="8">
        <v>65.832491653438666</v>
      </c>
      <c r="L31" s="8">
        <v>63.648500000000006</v>
      </c>
      <c r="M31" s="8">
        <v>63.225533430808341</v>
      </c>
      <c r="N31" s="8">
        <v>64.648500000000013</v>
      </c>
      <c r="O31" s="8">
        <v>67.648499999999999</v>
      </c>
      <c r="P31" s="8">
        <v>67.648499999999999</v>
      </c>
      <c r="Q31" s="8">
        <v>69.648500000000013</v>
      </c>
      <c r="R31" s="8">
        <v>69.281833333333338</v>
      </c>
      <c r="S31" s="8">
        <v>69.648500000000013</v>
      </c>
      <c r="T31" s="8">
        <v>68.679691515907678</v>
      </c>
      <c r="U31" s="8">
        <v>68.260593548387106</v>
      </c>
      <c r="V31" s="8">
        <v>68.486400000000003</v>
      </c>
      <c r="W31" s="8">
        <v>67.860885339987533</v>
      </c>
      <c r="X31" s="8">
        <v>67.486400000000003</v>
      </c>
      <c r="Y31" s="8">
        <v>66.486400000000003</v>
      </c>
    </row>
    <row r="32" spans="1:25" x14ac:dyDescent="0.25">
      <c r="A32" s="5" t="s">
        <v>40</v>
      </c>
      <c r="B32" s="5" t="s">
        <v>42</v>
      </c>
      <c r="C32" s="6">
        <v>103.86490000000001</v>
      </c>
      <c r="D32" s="6">
        <v>106.382141379</v>
      </c>
      <c r="E32" s="6">
        <v>105.4641795758584</v>
      </c>
      <c r="F32" s="6">
        <v>104.6649</v>
      </c>
      <c r="G32" s="6">
        <v>104.69609151590767</v>
      </c>
      <c r="H32" s="6">
        <v>105.6649</v>
      </c>
      <c r="I32" s="6">
        <v>102.95522258064516</v>
      </c>
      <c r="J32" s="6">
        <v>102.6649</v>
      </c>
      <c r="K32" s="6">
        <v>103.4649</v>
      </c>
      <c r="L32" s="6">
        <v>102.6649</v>
      </c>
      <c r="M32" s="6">
        <v>104.22104472863381</v>
      </c>
      <c r="N32" s="6">
        <v>104.66489999999999</v>
      </c>
      <c r="O32" s="6">
        <v>103.64306388022457</v>
      </c>
      <c r="P32" s="6">
        <v>102.5838</v>
      </c>
      <c r="Q32" s="6">
        <v>102.24906812227076</v>
      </c>
      <c r="R32" s="6">
        <v>102.20539999999998</v>
      </c>
      <c r="S32" s="6">
        <v>103.88063392304286</v>
      </c>
      <c r="T32" s="6">
        <v>103.78552060719484</v>
      </c>
      <c r="U32" s="6">
        <v>105.28133406113535</v>
      </c>
      <c r="V32" s="6">
        <v>104.12724193548388</v>
      </c>
      <c r="W32" s="6">
        <v>102.76862512885401</v>
      </c>
      <c r="X32" s="6">
        <v>101.27178945726762</v>
      </c>
      <c r="Y32" s="6">
        <v>100.17570000000001</v>
      </c>
    </row>
    <row r="33" spans="1:25" x14ac:dyDescent="0.25">
      <c r="A33" s="7" t="s">
        <v>40</v>
      </c>
      <c r="B33" s="7" t="s">
        <v>43</v>
      </c>
      <c r="C33" s="8">
        <v>69.918900000000008</v>
      </c>
      <c r="D33" s="8">
        <v>67.918900000000008</v>
      </c>
      <c r="E33" s="8">
        <v>67.972999999999999</v>
      </c>
      <c r="F33" s="8">
        <v>70.050044603689273</v>
      </c>
      <c r="G33" s="8">
        <v>72.108100000000007</v>
      </c>
      <c r="H33" s="8">
        <v>73.108100000000007</v>
      </c>
      <c r="I33" s="8">
        <v>72.591970967741929</v>
      </c>
      <c r="J33" s="8">
        <v>70.478524401092486</v>
      </c>
      <c r="K33" s="8">
        <v>70.108100000000007</v>
      </c>
      <c r="L33" s="8">
        <v>69.677801740931045</v>
      </c>
      <c r="M33" s="8">
        <v>69.379590957316054</v>
      </c>
      <c r="N33" s="8">
        <v>70.108100000000007</v>
      </c>
      <c r="O33" s="8">
        <v>71.108100000000007</v>
      </c>
      <c r="P33" s="8">
        <v>71.972999999999999</v>
      </c>
      <c r="Q33" s="8">
        <v>71.108100000000007</v>
      </c>
      <c r="R33" s="8">
        <v>72.108100000000007</v>
      </c>
      <c r="S33" s="8">
        <v>72.108100000000007</v>
      </c>
      <c r="T33" s="8">
        <v>73.108100000000007</v>
      </c>
      <c r="U33" s="8">
        <v>72.783799999999999</v>
      </c>
      <c r="V33" s="8">
        <v>71.783799999999999</v>
      </c>
      <c r="W33" s="8">
        <v>71.350490069535297</v>
      </c>
      <c r="X33" s="8">
        <v>71.175700000000006</v>
      </c>
      <c r="Y33" s="8">
        <v>73.175700000000006</v>
      </c>
    </row>
    <row r="34" spans="1:25" x14ac:dyDescent="0.25">
      <c r="A34" s="5" t="s">
        <v>44</v>
      </c>
      <c r="B34" s="5" t="s">
        <v>28</v>
      </c>
      <c r="C34" s="6">
        <v>7700.9625323707096</v>
      </c>
      <c r="D34" s="6">
        <v>7706.1459717297457</v>
      </c>
      <c r="E34" s="6">
        <v>7723.9715755438156</v>
      </c>
      <c r="F34" s="6">
        <v>7706.4859925964993</v>
      </c>
      <c r="G34" s="6">
        <v>7722.8852970377784</v>
      </c>
      <c r="H34" s="6">
        <v>7740.9350352179308</v>
      </c>
      <c r="I34" s="6">
        <v>7737.1753929266961</v>
      </c>
      <c r="J34" s="6">
        <v>7739.0502356615361</v>
      </c>
      <c r="K34" s="6">
        <v>7946.3576720450492</v>
      </c>
      <c r="L34" s="6">
        <v>7964.9811832938549</v>
      </c>
      <c r="M34" s="6">
        <v>7987.0100113458193</v>
      </c>
      <c r="N34" s="6">
        <v>7981.3040969203521</v>
      </c>
      <c r="O34" s="6">
        <v>7985.8131018624235</v>
      </c>
      <c r="P34" s="6">
        <v>8040.0735474590056</v>
      </c>
      <c r="Q34" s="6">
        <v>8124.489029635195</v>
      </c>
      <c r="R34" s="6">
        <v>8095.1866979410734</v>
      </c>
      <c r="S34" s="6">
        <v>8118.6276289619291</v>
      </c>
      <c r="T34" s="6">
        <v>8143.9765147499947</v>
      </c>
      <c r="U34" s="6">
        <v>8140.9191847581642</v>
      </c>
      <c r="V34" s="6">
        <v>8127.5413751418273</v>
      </c>
      <c r="W34" s="6">
        <v>8127.4600344529117</v>
      </c>
      <c r="X34" s="6">
        <v>8071.6115231866315</v>
      </c>
      <c r="Y34" s="6">
        <v>8038.625472384354</v>
      </c>
    </row>
    <row r="35" spans="1:25" x14ac:dyDescent="0.25">
      <c r="A35" s="7" t="s">
        <v>44</v>
      </c>
      <c r="B35" s="7" t="s">
        <v>45</v>
      </c>
      <c r="C35" s="8">
        <v>167.94609759796597</v>
      </c>
      <c r="D35" s="8">
        <v>170.00729467903639</v>
      </c>
      <c r="E35" s="8">
        <v>167.81977165170383</v>
      </c>
      <c r="F35" s="8">
        <v>168.27173944894602</v>
      </c>
      <c r="G35" s="8">
        <v>188.47658800933269</v>
      </c>
      <c r="H35" s="8">
        <v>209.94051704417637</v>
      </c>
      <c r="I35" s="8">
        <v>226.64652659885979</v>
      </c>
      <c r="J35" s="8">
        <v>236.19818136471264</v>
      </c>
      <c r="K35" s="8">
        <v>263.59882300894731</v>
      </c>
      <c r="L35" s="8">
        <v>281.8184796428024</v>
      </c>
      <c r="M35" s="8">
        <v>290.17153690689986</v>
      </c>
      <c r="N35" s="8">
        <v>300.56774898463215</v>
      </c>
      <c r="O35" s="8">
        <v>308.60861768067065</v>
      </c>
      <c r="P35" s="8">
        <v>349.92754737120225</v>
      </c>
      <c r="Q35" s="8">
        <v>398.85437322522029</v>
      </c>
      <c r="R35" s="8">
        <v>401.45189219486394</v>
      </c>
      <c r="S35" s="8">
        <v>414.8541126843711</v>
      </c>
      <c r="T35" s="8">
        <v>422.84648168030935</v>
      </c>
      <c r="U35" s="8">
        <v>437.09706794784233</v>
      </c>
      <c r="V35" s="8">
        <v>422.37644329777879</v>
      </c>
      <c r="W35" s="8">
        <v>374.0475869454911</v>
      </c>
      <c r="X35" s="8">
        <v>358.10376551599234</v>
      </c>
      <c r="Y35" s="8">
        <v>354.57860143570127</v>
      </c>
    </row>
    <row r="36" spans="1:25" x14ac:dyDescent="0.25">
      <c r="A36" s="5" t="s">
        <v>44</v>
      </c>
      <c r="B36" s="5" t="s">
        <v>46</v>
      </c>
      <c r="C36" s="6">
        <v>282.08603942860003</v>
      </c>
      <c r="D36" s="6">
        <v>277.26747859185139</v>
      </c>
      <c r="E36" s="6">
        <v>282.94267478117143</v>
      </c>
      <c r="F36" s="6">
        <v>281.15362829303365</v>
      </c>
      <c r="G36" s="6">
        <v>281.35563371503451</v>
      </c>
      <c r="H36" s="6">
        <v>281.35907726371369</v>
      </c>
      <c r="I36" s="6">
        <v>284.84164221249921</v>
      </c>
      <c r="J36" s="6">
        <v>284.04348150575976</v>
      </c>
      <c r="K36" s="6">
        <v>283.40524487116784</v>
      </c>
      <c r="L36" s="6">
        <v>282.11834103889015</v>
      </c>
      <c r="M36" s="6">
        <v>279.98063357552695</v>
      </c>
      <c r="N36" s="6">
        <v>284.12048370888397</v>
      </c>
      <c r="O36" s="6">
        <v>283.28977569208564</v>
      </c>
      <c r="P36" s="6">
        <v>283.4834689241053</v>
      </c>
      <c r="Q36" s="6">
        <v>284.78676950165146</v>
      </c>
      <c r="R36" s="6">
        <v>286.33891970389317</v>
      </c>
      <c r="S36" s="6">
        <v>286.46671179668283</v>
      </c>
      <c r="T36" s="6">
        <v>286.26052626197963</v>
      </c>
      <c r="U36" s="6">
        <v>287.74324616224862</v>
      </c>
      <c r="V36" s="6">
        <v>283.19173991388357</v>
      </c>
      <c r="W36" s="6">
        <v>281.57376040637416</v>
      </c>
      <c r="X36" s="6">
        <v>282.89983685494605</v>
      </c>
      <c r="Y36" s="6">
        <v>285.60083498341044</v>
      </c>
    </row>
    <row r="37" spans="1:25" x14ac:dyDescent="0.25">
      <c r="A37" s="7" t="s">
        <v>44</v>
      </c>
      <c r="B37" s="7" t="s">
        <v>47</v>
      </c>
      <c r="C37" s="8">
        <v>497.2692305387954</v>
      </c>
      <c r="D37" s="8">
        <v>491.29446810964265</v>
      </c>
      <c r="E37" s="8">
        <v>494.22444532085547</v>
      </c>
      <c r="F37" s="8">
        <v>479.95184462112343</v>
      </c>
      <c r="G37" s="8">
        <v>479.62500648493176</v>
      </c>
      <c r="H37" s="8">
        <v>468.27648933050159</v>
      </c>
      <c r="I37" s="8">
        <v>451.50322543065619</v>
      </c>
      <c r="J37" s="8">
        <v>442.64576723395629</v>
      </c>
      <c r="K37" s="8">
        <v>544.20921131461773</v>
      </c>
      <c r="L37" s="8">
        <v>513.65985509068241</v>
      </c>
      <c r="M37" s="8">
        <v>542.0286400015558</v>
      </c>
      <c r="N37" s="8">
        <v>535.61829841164354</v>
      </c>
      <c r="O37" s="8">
        <v>533.84169961682744</v>
      </c>
      <c r="P37" s="8">
        <v>525.61725643971022</v>
      </c>
      <c r="Q37" s="8">
        <v>508.98802827414607</v>
      </c>
      <c r="R37" s="8">
        <v>491.26507770191813</v>
      </c>
      <c r="S37" s="8">
        <v>507.76724532449839</v>
      </c>
      <c r="T37" s="8">
        <v>513.84707829212925</v>
      </c>
      <c r="U37" s="8">
        <v>507.21829622542424</v>
      </c>
      <c r="V37" s="8">
        <v>530.80266982944624</v>
      </c>
      <c r="W37" s="8">
        <v>536.56898886681802</v>
      </c>
      <c r="X37" s="8">
        <v>503.98105695487214</v>
      </c>
      <c r="Y37" s="8">
        <v>497.17453022709122</v>
      </c>
    </row>
    <row r="38" spans="1:25" x14ac:dyDescent="0.25">
      <c r="A38" s="5" t="s">
        <v>44</v>
      </c>
      <c r="B38" s="5" t="s">
        <v>48</v>
      </c>
      <c r="C38" s="6">
        <v>5554.5713770357379</v>
      </c>
      <c r="D38" s="6">
        <v>5554.7699536719138</v>
      </c>
      <c r="E38" s="6">
        <v>5566.699302377936</v>
      </c>
      <c r="F38" s="6">
        <v>5563.579480518858</v>
      </c>
      <c r="G38" s="6">
        <v>5561.318223893888</v>
      </c>
      <c r="H38" s="6">
        <v>5571.2131637479006</v>
      </c>
      <c r="I38" s="6">
        <v>5568.1354953607542</v>
      </c>
      <c r="J38" s="6">
        <v>5572.4392335049106</v>
      </c>
      <c r="K38" s="6">
        <v>5651.1074978740598</v>
      </c>
      <c r="L38" s="6">
        <v>5674.7754435242232</v>
      </c>
      <c r="M38" s="6">
        <v>5654.2065045390418</v>
      </c>
      <c r="N38" s="6">
        <v>5641.3473687876094</v>
      </c>
      <c r="O38" s="6">
        <v>5634.3497755238668</v>
      </c>
      <c r="P38" s="6">
        <v>5649.1597130130895</v>
      </c>
      <c r="Q38" s="6">
        <v>5698.4350487786933</v>
      </c>
      <c r="R38" s="6">
        <v>5682.2276300090689</v>
      </c>
      <c r="S38" s="6">
        <v>5676.9804125192577</v>
      </c>
      <c r="T38" s="6">
        <v>5685.2036808742223</v>
      </c>
      <c r="U38" s="6">
        <v>5670.9109500312979</v>
      </c>
      <c r="V38" s="6">
        <v>5658.0065874189759</v>
      </c>
      <c r="W38" s="6">
        <v>5703.8198977084012</v>
      </c>
      <c r="X38" s="6">
        <v>5690.7757083430461</v>
      </c>
      <c r="Y38" s="6">
        <v>5674.5319619437678</v>
      </c>
    </row>
    <row r="39" spans="1:25" x14ac:dyDescent="0.25">
      <c r="A39" s="7" t="s">
        <v>44</v>
      </c>
      <c r="B39" s="7" t="s">
        <v>49</v>
      </c>
      <c r="C39" s="8">
        <v>998.85233403849315</v>
      </c>
      <c r="D39" s="8">
        <v>1011.5824775125709</v>
      </c>
      <c r="E39" s="8">
        <v>1009.1190729330959</v>
      </c>
      <c r="F39" s="8">
        <v>1013.9219988299487</v>
      </c>
      <c r="G39" s="8">
        <v>1013.8454498933708</v>
      </c>
      <c r="H39" s="8">
        <v>1013.6820549339805</v>
      </c>
      <c r="I39" s="8">
        <v>1009.7033326443212</v>
      </c>
      <c r="J39" s="8">
        <v>1007.2777616547186</v>
      </c>
      <c r="K39" s="8">
        <v>1007.4740650556636</v>
      </c>
      <c r="L39" s="8">
        <v>1014.2177494260811</v>
      </c>
      <c r="M39" s="8">
        <v>1024.1923863983577</v>
      </c>
      <c r="N39" s="8">
        <v>1021.8263947874681</v>
      </c>
      <c r="O39" s="8">
        <v>1019.8815015014786</v>
      </c>
      <c r="P39" s="8">
        <v>1020.295772811489</v>
      </c>
      <c r="Q39" s="8">
        <v>1017.5265776970151</v>
      </c>
      <c r="R39" s="8">
        <v>1019.0664757752083</v>
      </c>
      <c r="S39" s="8">
        <v>1016.3805344555084</v>
      </c>
      <c r="T39" s="8">
        <v>1018.7786145897592</v>
      </c>
      <c r="U39" s="8">
        <v>1021.2985766388206</v>
      </c>
      <c r="V39" s="8">
        <v>1017.7987884979461</v>
      </c>
      <c r="W39" s="8">
        <v>1017.4125283094812</v>
      </c>
      <c r="X39" s="8">
        <v>1022.5389389755165</v>
      </c>
      <c r="Y39" s="8">
        <v>1018.455053321091</v>
      </c>
    </row>
    <row r="40" spans="1:25" x14ac:dyDescent="0.25">
      <c r="A40" s="5" t="s">
        <v>44</v>
      </c>
      <c r="B40" s="5" t="s">
        <v>50</v>
      </c>
      <c r="C40" s="6">
        <v>200.23745373128486</v>
      </c>
      <c r="D40" s="6">
        <v>201.22429916490017</v>
      </c>
      <c r="E40" s="6">
        <v>203.16630847922599</v>
      </c>
      <c r="F40" s="6">
        <v>199.60730088477874</v>
      </c>
      <c r="G40" s="6">
        <v>198.26439504140126</v>
      </c>
      <c r="H40" s="6">
        <v>196.46373289783295</v>
      </c>
      <c r="I40" s="6">
        <v>196.34517067979215</v>
      </c>
      <c r="J40" s="6">
        <v>196.44581039766388</v>
      </c>
      <c r="K40" s="6">
        <v>196.56282992075475</v>
      </c>
      <c r="L40" s="6">
        <v>198.39131457135468</v>
      </c>
      <c r="M40" s="6">
        <v>196.43030992465211</v>
      </c>
      <c r="N40" s="6">
        <v>197.82380224031039</v>
      </c>
      <c r="O40" s="6">
        <v>205.8417318476813</v>
      </c>
      <c r="P40" s="6">
        <v>211.58978889962827</v>
      </c>
      <c r="Q40" s="6">
        <v>215.89823215867588</v>
      </c>
      <c r="R40" s="6">
        <v>214.8367025563301</v>
      </c>
      <c r="S40" s="6">
        <v>216.17861218184012</v>
      </c>
      <c r="T40" s="6">
        <v>217.04013305178367</v>
      </c>
      <c r="U40" s="6">
        <v>216.65104775272016</v>
      </c>
      <c r="V40" s="6">
        <v>215.36514618399423</v>
      </c>
      <c r="W40" s="6">
        <v>214.03727221653543</v>
      </c>
      <c r="X40" s="6">
        <v>213.31221654243802</v>
      </c>
      <c r="Y40" s="6">
        <v>208.28449047350341</v>
      </c>
    </row>
    <row r="41" spans="1:25" x14ac:dyDescent="0.25">
      <c r="A41" s="7" t="s">
        <v>51</v>
      </c>
      <c r="B41" s="7" t="s">
        <v>28</v>
      </c>
      <c r="C41" s="8">
        <v>130.82330480225517</v>
      </c>
      <c r="D41" s="8">
        <v>148.47957189414151</v>
      </c>
      <c r="E41" s="8">
        <v>146.26204381698636</v>
      </c>
      <c r="F41" s="8">
        <v>157.48579118503537</v>
      </c>
      <c r="G41" s="8">
        <v>186.94893212081629</v>
      </c>
      <c r="H41" s="8">
        <v>209.14618246138375</v>
      </c>
      <c r="I41" s="8">
        <v>295.54792399841961</v>
      </c>
      <c r="J41" s="8">
        <v>250.62138027921</v>
      </c>
      <c r="K41" s="8">
        <v>186.03947173062804</v>
      </c>
      <c r="L41" s="8">
        <v>187.51679683557941</v>
      </c>
      <c r="M41" s="8">
        <v>184.10671496247141</v>
      </c>
      <c r="N41" s="8">
        <v>185.63655607886372</v>
      </c>
      <c r="O41" s="8">
        <v>175.16182021618886</v>
      </c>
      <c r="P41" s="8">
        <v>176.73418434919756</v>
      </c>
      <c r="Q41" s="8">
        <v>178.58124882854221</v>
      </c>
      <c r="R41" s="8">
        <v>195.42252687713082</v>
      </c>
      <c r="S41" s="8">
        <v>189.46308108825824</v>
      </c>
      <c r="T41" s="8">
        <v>230.09055884135176</v>
      </c>
      <c r="U41" s="8">
        <v>324.60423652006568</v>
      </c>
      <c r="V41" s="8">
        <v>313.5723310878397</v>
      </c>
      <c r="W41" s="8">
        <v>209.86204373712624</v>
      </c>
      <c r="X41" s="8">
        <v>188.63262879399582</v>
      </c>
      <c r="Y41" s="8">
        <v>176.44634904109037</v>
      </c>
    </row>
    <row r="42" spans="1:25" x14ac:dyDescent="0.25">
      <c r="A42" s="5" t="s">
        <v>51</v>
      </c>
      <c r="B42" s="5" t="s">
        <v>51</v>
      </c>
      <c r="C42" s="6">
        <v>130.82330480225517</v>
      </c>
      <c r="D42" s="6">
        <v>148.47957189414151</v>
      </c>
      <c r="E42" s="6">
        <v>146.26204381698636</v>
      </c>
      <c r="F42" s="6">
        <v>157.48579118503537</v>
      </c>
      <c r="G42" s="6">
        <v>186.94893212081629</v>
      </c>
      <c r="H42" s="6">
        <v>209.14618246138375</v>
      </c>
      <c r="I42" s="6">
        <v>295.54792399841961</v>
      </c>
      <c r="J42" s="6">
        <v>250.62138027921</v>
      </c>
      <c r="K42" s="6">
        <v>186.03947173062804</v>
      </c>
      <c r="L42" s="6">
        <v>187.51679683557941</v>
      </c>
      <c r="M42" s="6">
        <v>184.10671496247141</v>
      </c>
      <c r="N42" s="6">
        <v>185.63655607886372</v>
      </c>
      <c r="O42" s="6">
        <v>175.16182021618886</v>
      </c>
      <c r="P42" s="6">
        <v>176.73418434919756</v>
      </c>
      <c r="Q42" s="6">
        <v>178.58124882854221</v>
      </c>
      <c r="R42" s="6">
        <v>195.42252687713082</v>
      </c>
      <c r="S42" s="6">
        <v>189.46308108825824</v>
      </c>
      <c r="T42" s="6">
        <v>230.09055884135176</v>
      </c>
      <c r="U42" s="6">
        <v>324.60423652006568</v>
      </c>
      <c r="V42" s="6">
        <v>313.5723310878397</v>
      </c>
      <c r="W42" s="6">
        <v>209.86204373712624</v>
      </c>
      <c r="X42" s="6">
        <v>188.63262879399582</v>
      </c>
      <c r="Y42" s="6">
        <v>176.44634904109037</v>
      </c>
    </row>
    <row r="43" spans="1:25" x14ac:dyDescent="0.25">
      <c r="A43" s="7" t="s">
        <v>52</v>
      </c>
      <c r="B43" s="7" t="s">
        <v>28</v>
      </c>
      <c r="C43" s="8">
        <v>113.25762738558723</v>
      </c>
      <c r="D43" s="8">
        <v>111.24577662467715</v>
      </c>
      <c r="E43" s="8">
        <v>109.68895011376866</v>
      </c>
      <c r="F43" s="8">
        <v>111.05969916255052</v>
      </c>
      <c r="G43" s="8">
        <v>110.49791692158689</v>
      </c>
      <c r="H43" s="8">
        <v>111.98739938860774</v>
      </c>
      <c r="I43" s="8">
        <v>111.85105734163889</v>
      </c>
      <c r="J43" s="8">
        <v>112.64292095843572</v>
      </c>
      <c r="K43" s="8">
        <v>113.49446021323853</v>
      </c>
      <c r="L43" s="8">
        <v>112.91804495935413</v>
      </c>
      <c r="M43" s="8">
        <v>113.30912884191228</v>
      </c>
      <c r="N43" s="8">
        <v>111.18798304463922</v>
      </c>
      <c r="O43" s="8">
        <v>112.43148933309935</v>
      </c>
      <c r="P43" s="8">
        <v>112.26811796756547</v>
      </c>
      <c r="Q43" s="8">
        <v>111.42461147915748</v>
      </c>
      <c r="R43" s="8">
        <v>110.74690135152085</v>
      </c>
      <c r="S43" s="8">
        <v>107.78805919365958</v>
      </c>
      <c r="T43" s="8">
        <v>108.68742525411331</v>
      </c>
      <c r="U43" s="8">
        <v>107.90002583577953</v>
      </c>
      <c r="V43" s="8">
        <v>106.31297090537201</v>
      </c>
      <c r="W43" s="8">
        <v>112.64547288467098</v>
      </c>
      <c r="X43" s="8">
        <v>114.51562203092702</v>
      </c>
      <c r="Y43" s="8">
        <v>113.48845410847215</v>
      </c>
    </row>
    <row r="44" spans="1:25" x14ac:dyDescent="0.25">
      <c r="A44" s="5" t="s">
        <v>52</v>
      </c>
      <c r="B44" s="5" t="s">
        <v>53</v>
      </c>
      <c r="C44" s="6">
        <v>9</v>
      </c>
      <c r="D44" s="6">
        <v>9</v>
      </c>
      <c r="E44" s="6">
        <v>9</v>
      </c>
      <c r="F44" s="6">
        <v>9</v>
      </c>
      <c r="G44" s="6">
        <v>9</v>
      </c>
      <c r="H44" s="6">
        <v>9</v>
      </c>
      <c r="I44" s="6">
        <v>9</v>
      </c>
      <c r="J44" s="6">
        <v>9</v>
      </c>
      <c r="K44" s="6">
        <v>9.0031191515907665</v>
      </c>
      <c r="L44" s="6">
        <v>9</v>
      </c>
      <c r="M44" s="6">
        <v>10</v>
      </c>
      <c r="N44" s="6">
        <v>10</v>
      </c>
      <c r="O44" s="6">
        <v>10</v>
      </c>
      <c r="P44" s="6">
        <v>10</v>
      </c>
      <c r="Q44" s="6">
        <v>10.002058640131709</v>
      </c>
      <c r="R44" s="6">
        <v>10</v>
      </c>
      <c r="S44" s="6">
        <v>9</v>
      </c>
      <c r="T44" s="6">
        <v>9</v>
      </c>
      <c r="U44" s="6">
        <v>9.0031191515907665</v>
      </c>
      <c r="V44" s="6">
        <v>9</v>
      </c>
      <c r="W44" s="6">
        <v>11.534892909128716</v>
      </c>
      <c r="X44" s="6">
        <v>13.003119151590766</v>
      </c>
      <c r="Y44" s="6">
        <v>13</v>
      </c>
    </row>
    <row r="45" spans="1:25" x14ac:dyDescent="0.25">
      <c r="A45" s="7" t="s">
        <v>52</v>
      </c>
      <c r="B45" s="7" t="s">
        <v>54</v>
      </c>
      <c r="C45" s="8">
        <v>104.25762738558723</v>
      </c>
      <c r="D45" s="8">
        <v>102.24577662467715</v>
      </c>
      <c r="E45" s="8">
        <v>100.68895011376866</v>
      </c>
      <c r="F45" s="8">
        <v>102.05969916255052</v>
      </c>
      <c r="G45" s="8">
        <v>101.49791692158689</v>
      </c>
      <c r="H45" s="8">
        <v>102.98739938860774</v>
      </c>
      <c r="I45" s="8">
        <v>102.85105734163889</v>
      </c>
      <c r="J45" s="8">
        <v>103.64292095843572</v>
      </c>
      <c r="K45" s="8">
        <v>104.49134106164776</v>
      </c>
      <c r="L45" s="8">
        <v>103.91804495935413</v>
      </c>
      <c r="M45" s="8">
        <v>103.30912884191228</v>
      </c>
      <c r="N45" s="8">
        <v>101.18798304463922</v>
      </c>
      <c r="O45" s="8">
        <v>102.43148933309935</v>
      </c>
      <c r="P45" s="8">
        <v>102.26811796756547</v>
      </c>
      <c r="Q45" s="8">
        <v>101.42255283902577</v>
      </c>
      <c r="R45" s="8">
        <v>100.74690135152085</v>
      </c>
      <c r="S45" s="8">
        <v>98.788059193659578</v>
      </c>
      <c r="T45" s="8">
        <v>99.687425254113307</v>
      </c>
      <c r="U45" s="8">
        <v>98.896906684188764</v>
      </c>
      <c r="V45" s="8">
        <v>97.312970905372012</v>
      </c>
      <c r="W45" s="8">
        <v>101.11057997554227</v>
      </c>
      <c r="X45" s="8">
        <v>101.51250287933625</v>
      </c>
      <c r="Y45" s="8">
        <v>100.48845410847215</v>
      </c>
    </row>
    <row r="46" spans="1:25" x14ac:dyDescent="0.25">
      <c r="A46" s="5" t="s">
        <v>55</v>
      </c>
      <c r="B46" s="5" t="s">
        <v>28</v>
      </c>
      <c r="C46" s="6">
        <v>1950.2404665418667</v>
      </c>
      <c r="D46" s="6">
        <v>1926.5080715823469</v>
      </c>
      <c r="E46" s="6">
        <v>1965.5164438874042</v>
      </c>
      <c r="F46" s="6">
        <v>1940.6186014479233</v>
      </c>
      <c r="G46" s="6">
        <v>1952.3043011978191</v>
      </c>
      <c r="H46" s="6">
        <v>2029.9543292976384</v>
      </c>
      <c r="I46" s="6">
        <v>2108.6240573907858</v>
      </c>
      <c r="J46" s="6">
        <v>2094.055866918161</v>
      </c>
      <c r="K46" s="6">
        <v>1927.4985827652692</v>
      </c>
      <c r="L46" s="6">
        <v>1992.0607234305935</v>
      </c>
      <c r="M46" s="6">
        <v>1968.6183332589483</v>
      </c>
      <c r="N46" s="6">
        <v>1993.8422711813278</v>
      </c>
      <c r="O46" s="6">
        <v>2037.8992350871906</v>
      </c>
      <c r="P46" s="6">
        <v>1993.8420971281948</v>
      </c>
      <c r="Q46" s="6">
        <v>1981.0392561812639</v>
      </c>
      <c r="R46" s="6">
        <v>2002.5259769782454</v>
      </c>
      <c r="S46" s="6">
        <v>2029.0006196339573</v>
      </c>
      <c r="T46" s="6">
        <v>2160.3626663152595</v>
      </c>
      <c r="U46" s="6">
        <v>2174.9882215710209</v>
      </c>
      <c r="V46" s="6">
        <v>2193.702828826963</v>
      </c>
      <c r="W46" s="6">
        <v>2110.7140879191857</v>
      </c>
      <c r="X46" s="6">
        <v>2143.0095366288142</v>
      </c>
      <c r="Y46" s="6">
        <v>2122.1119822581277</v>
      </c>
    </row>
    <row r="47" spans="1:25" x14ac:dyDescent="0.25">
      <c r="A47" s="7" t="s">
        <v>55</v>
      </c>
      <c r="B47" s="7" t="s">
        <v>56</v>
      </c>
      <c r="C47" s="8">
        <v>1671.4834377219163</v>
      </c>
      <c r="D47" s="8">
        <v>1650.0742746492217</v>
      </c>
      <c r="E47" s="8">
        <v>1689.4970841247307</v>
      </c>
      <c r="F47" s="8">
        <v>1666.7366695858095</v>
      </c>
      <c r="G47" s="8">
        <v>1674.6846002555469</v>
      </c>
      <c r="H47" s="8">
        <v>1746.6147205310979</v>
      </c>
      <c r="I47" s="8">
        <v>1815.5349022581145</v>
      </c>
      <c r="J47" s="8">
        <v>1805.1988154323803</v>
      </c>
      <c r="K47" s="8">
        <v>1644.4486830685485</v>
      </c>
      <c r="L47" s="8">
        <v>1706.4848050143464</v>
      </c>
      <c r="M47" s="8">
        <v>1672.2146192313567</v>
      </c>
      <c r="N47" s="8">
        <v>1701.803343008972</v>
      </c>
      <c r="O47" s="8">
        <v>1742.071890286762</v>
      </c>
      <c r="P47" s="8">
        <v>1698.9489875785262</v>
      </c>
      <c r="Q47" s="8">
        <v>1692.3704443288882</v>
      </c>
      <c r="R47" s="8">
        <v>1713.7213769440193</v>
      </c>
      <c r="S47" s="8">
        <v>1734.4753167002114</v>
      </c>
      <c r="T47" s="8">
        <v>1849.8248919178045</v>
      </c>
      <c r="U47" s="8">
        <v>1870.9112945681291</v>
      </c>
      <c r="V47" s="8">
        <v>1893.0674426174114</v>
      </c>
      <c r="W47" s="8">
        <v>1806.1967693049562</v>
      </c>
      <c r="X47" s="8">
        <v>1838.8252011337725</v>
      </c>
      <c r="Y47" s="8">
        <v>1811.5094114106971</v>
      </c>
    </row>
    <row r="48" spans="1:25" x14ac:dyDescent="0.25">
      <c r="A48" s="5" t="s">
        <v>55</v>
      </c>
      <c r="B48" s="5" t="s">
        <v>57</v>
      </c>
      <c r="C48" s="6">
        <v>14</v>
      </c>
      <c r="D48" s="6">
        <v>14</v>
      </c>
      <c r="E48" s="6">
        <v>14</v>
      </c>
      <c r="F48" s="6">
        <v>14</v>
      </c>
      <c r="G48" s="6">
        <v>16</v>
      </c>
      <c r="H48" s="6">
        <v>15</v>
      </c>
      <c r="I48" s="6">
        <v>14.225806451612904</v>
      </c>
      <c r="J48" s="6">
        <v>12.548387096774194</v>
      </c>
      <c r="K48" s="6">
        <v>13.566666666666666</v>
      </c>
      <c r="L48" s="6">
        <v>14</v>
      </c>
      <c r="M48" s="6">
        <v>17</v>
      </c>
      <c r="N48" s="6">
        <v>14.29032258</v>
      </c>
      <c r="O48" s="6">
        <v>13</v>
      </c>
      <c r="P48" s="6">
        <v>13</v>
      </c>
      <c r="Q48" s="6">
        <v>13</v>
      </c>
      <c r="R48" s="6">
        <v>13.009357454772301</v>
      </c>
      <c r="S48" s="6">
        <v>15.935483870967742</v>
      </c>
      <c r="T48" s="6">
        <v>14</v>
      </c>
      <c r="U48" s="6">
        <v>14</v>
      </c>
      <c r="V48" s="6">
        <v>12.129032258064516</v>
      </c>
      <c r="W48" s="6">
        <v>12.064942070040303</v>
      </c>
      <c r="X48" s="6">
        <v>9</v>
      </c>
      <c r="Y48" s="6">
        <v>10</v>
      </c>
    </row>
    <row r="49" spans="1:25" x14ac:dyDescent="0.25">
      <c r="A49" s="7" t="s">
        <v>55</v>
      </c>
      <c r="B49" s="7" t="s">
        <v>58</v>
      </c>
      <c r="C49" s="8">
        <v>261.62475221358744</v>
      </c>
      <c r="D49" s="8">
        <v>259.3139969331238</v>
      </c>
      <c r="E49" s="8">
        <v>258.20514485312844</v>
      </c>
      <c r="F49" s="8">
        <v>256.08019355893248</v>
      </c>
      <c r="G49" s="8">
        <v>256.87830094227388</v>
      </c>
      <c r="H49" s="8">
        <v>263.5982087665418</v>
      </c>
      <c r="I49" s="8">
        <v>274.11571037787581</v>
      </c>
      <c r="J49" s="8">
        <v>271.56102608582364</v>
      </c>
      <c r="K49" s="8">
        <v>264.73559472687134</v>
      </c>
      <c r="L49" s="8">
        <v>266.83451841624702</v>
      </c>
      <c r="M49" s="8">
        <v>274.66231402759138</v>
      </c>
      <c r="N49" s="8">
        <v>273.00720559235577</v>
      </c>
      <c r="O49" s="8">
        <v>277.96117873679805</v>
      </c>
      <c r="P49" s="8">
        <v>276.20580954966846</v>
      </c>
      <c r="Q49" s="8">
        <v>270.92741185237503</v>
      </c>
      <c r="R49" s="8">
        <v>271.05384257945303</v>
      </c>
      <c r="S49" s="8">
        <v>273.84841906277865</v>
      </c>
      <c r="T49" s="8">
        <v>291.79637439745198</v>
      </c>
      <c r="U49" s="8">
        <v>285.33552700288743</v>
      </c>
      <c r="V49" s="8">
        <v>283.76495395148544</v>
      </c>
      <c r="W49" s="8">
        <v>287.71097654419009</v>
      </c>
      <c r="X49" s="8">
        <v>290.44293549503976</v>
      </c>
      <c r="Y49" s="8">
        <v>295.86117084743182</v>
      </c>
    </row>
    <row r="50" spans="1:25" x14ac:dyDescent="0.25">
      <c r="A50" s="5" t="s">
        <v>59</v>
      </c>
      <c r="B50" s="5" t="s">
        <v>28</v>
      </c>
      <c r="C50" s="6">
        <v>6338.23287258039</v>
      </c>
      <c r="D50" s="6">
        <v>6346.3066394397192</v>
      </c>
      <c r="E50" s="6">
        <v>6365.7867878716434</v>
      </c>
      <c r="F50" s="6">
        <v>6374.1123546731233</v>
      </c>
      <c r="G50" s="6">
        <v>6404.9238174318316</v>
      </c>
      <c r="H50" s="6">
        <v>6412.8655884993086</v>
      </c>
      <c r="I50" s="6">
        <v>6404.4630237291085</v>
      </c>
      <c r="J50" s="6">
        <v>6390.4190273932563</v>
      </c>
      <c r="K50" s="6">
        <v>6407.1795856987856</v>
      </c>
      <c r="L50" s="6">
        <v>6401.033503853776</v>
      </c>
      <c r="M50" s="6">
        <v>6425.4720091642721</v>
      </c>
      <c r="N50" s="6">
        <v>6426.5073755530202</v>
      </c>
      <c r="O50" s="6">
        <v>6440.0641827822674</v>
      </c>
      <c r="P50" s="6">
        <v>6440.7036563496222</v>
      </c>
      <c r="Q50" s="6">
        <v>6489.1836301815993</v>
      </c>
      <c r="R50" s="6">
        <v>6505.6530202721751</v>
      </c>
      <c r="S50" s="6">
        <v>6511.6825503993223</v>
      </c>
      <c r="T50" s="6">
        <v>6524.4144057609237</v>
      </c>
      <c r="U50" s="6">
        <v>6517.0979677083569</v>
      </c>
      <c r="V50" s="6">
        <v>6493.3298760413982</v>
      </c>
      <c r="W50" s="6">
        <v>6462.8066210012967</v>
      </c>
      <c r="X50" s="6">
        <v>6468.7200464404459</v>
      </c>
      <c r="Y50" s="6">
        <v>6475.1000578179628</v>
      </c>
    </row>
    <row r="51" spans="1:25" x14ac:dyDescent="0.25">
      <c r="A51" s="7" t="s">
        <v>59</v>
      </c>
      <c r="B51" s="7" t="s">
        <v>60</v>
      </c>
      <c r="C51" s="8">
        <v>17.8</v>
      </c>
      <c r="D51" s="8">
        <v>16.8</v>
      </c>
      <c r="E51" s="8">
        <v>16.8</v>
      </c>
      <c r="F51" s="8">
        <v>16.8</v>
      </c>
      <c r="G51" s="8">
        <v>16.600000000000001</v>
      </c>
      <c r="H51" s="8">
        <v>15.600000000000001</v>
      </c>
      <c r="I51" s="8">
        <v>14.600000000000001</v>
      </c>
      <c r="J51" s="8">
        <v>13.883800000000001</v>
      </c>
      <c r="K51" s="8">
        <v>13.883800000000001</v>
      </c>
      <c r="L51" s="8">
        <v>13.883800000000001</v>
      </c>
      <c r="M51" s="8">
        <v>13.600000000000001</v>
      </c>
      <c r="N51" s="8">
        <v>13.7486946780952</v>
      </c>
      <c r="O51" s="8">
        <v>13.7486946780952</v>
      </c>
      <c r="P51" s="8">
        <v>13.748700000000001</v>
      </c>
      <c r="Q51" s="8">
        <v>14.664900000000001</v>
      </c>
      <c r="R51" s="8">
        <v>15.5298</v>
      </c>
      <c r="S51" s="8">
        <v>15.529800000000002</v>
      </c>
      <c r="T51" s="8">
        <v>14.464899999999998</v>
      </c>
      <c r="U51" s="8">
        <v>13.4649</v>
      </c>
      <c r="V51" s="8">
        <v>13.4649</v>
      </c>
      <c r="W51" s="8">
        <v>13.4649</v>
      </c>
      <c r="X51" s="8">
        <v>14.264899999999999</v>
      </c>
      <c r="Y51" s="8">
        <v>14.264900000000001</v>
      </c>
    </row>
    <row r="52" spans="1:25" x14ac:dyDescent="0.25">
      <c r="A52" s="5" t="s">
        <v>59</v>
      </c>
      <c r="B52" s="5" t="s">
        <v>61</v>
      </c>
      <c r="C52" s="6">
        <v>12</v>
      </c>
      <c r="D52" s="6">
        <v>12</v>
      </c>
      <c r="E52" s="6">
        <v>12</v>
      </c>
      <c r="F52" s="6">
        <v>12</v>
      </c>
      <c r="G52" s="6">
        <v>12</v>
      </c>
      <c r="H52" s="6">
        <v>12</v>
      </c>
      <c r="I52" s="6">
        <v>12</v>
      </c>
      <c r="J52" s="6">
        <v>12</v>
      </c>
      <c r="K52" s="6">
        <v>11</v>
      </c>
      <c r="L52" s="6">
        <v>11</v>
      </c>
      <c r="M52" s="6">
        <v>11</v>
      </c>
      <c r="N52" s="6">
        <v>11</v>
      </c>
      <c r="O52" s="6">
        <v>11</v>
      </c>
      <c r="P52" s="6">
        <v>11</v>
      </c>
      <c r="Q52" s="6">
        <v>11</v>
      </c>
      <c r="R52" s="6">
        <v>11</v>
      </c>
      <c r="S52" s="6">
        <v>11.8649</v>
      </c>
      <c r="T52" s="6">
        <v>11.8649</v>
      </c>
      <c r="U52" s="6">
        <v>11.8649</v>
      </c>
      <c r="V52" s="6">
        <v>11.8649</v>
      </c>
      <c r="W52" s="6">
        <v>11.8649</v>
      </c>
      <c r="X52" s="6">
        <v>11.8649</v>
      </c>
      <c r="Y52" s="6">
        <v>10.8649</v>
      </c>
    </row>
    <row r="53" spans="1:25" x14ac:dyDescent="0.25">
      <c r="A53" s="7" t="s">
        <v>59</v>
      </c>
      <c r="B53" s="7" t="s">
        <v>62</v>
      </c>
      <c r="C53" s="8">
        <v>446.19887660636311</v>
      </c>
      <c r="D53" s="8">
        <v>451.63500000000005</v>
      </c>
      <c r="E53" s="8">
        <v>449.72340279263375</v>
      </c>
      <c r="F53" s="8">
        <v>446.75259939663067</v>
      </c>
      <c r="G53" s="8">
        <v>452.69071274471366</v>
      </c>
      <c r="H53" s="8">
        <v>446.29450000000003</v>
      </c>
      <c r="I53" s="8">
        <v>442.09329151590765</v>
      </c>
      <c r="J53" s="8">
        <v>444.61984455154658</v>
      </c>
      <c r="K53" s="8">
        <v>440.53575992929922</v>
      </c>
      <c r="L53" s="8">
        <v>437.41217698066129</v>
      </c>
      <c r="M53" s="8">
        <v>437.38369226450402</v>
      </c>
      <c r="N53" s="8">
        <v>438.45231359950083</v>
      </c>
      <c r="O53" s="8">
        <v>435.72492744912893</v>
      </c>
      <c r="P53" s="8">
        <v>438.82261927635682</v>
      </c>
      <c r="Q53" s="8">
        <v>441.81334231581911</v>
      </c>
      <c r="R53" s="8">
        <v>442.91405115408605</v>
      </c>
      <c r="S53" s="8">
        <v>444.26934304429187</v>
      </c>
      <c r="T53" s="8">
        <v>449.45961129132871</v>
      </c>
      <c r="U53" s="8">
        <v>440.34001940112285</v>
      </c>
      <c r="V53" s="8">
        <v>443.93161982774228</v>
      </c>
      <c r="W53" s="8">
        <v>445.04639999999995</v>
      </c>
      <c r="X53" s="8">
        <v>437.17782351840299</v>
      </c>
      <c r="Y53" s="8">
        <v>433.57289164067373</v>
      </c>
    </row>
    <row r="54" spans="1:25" x14ac:dyDescent="0.25">
      <c r="A54" s="5" t="s">
        <v>59</v>
      </c>
      <c r="B54" s="5" t="s">
        <v>63</v>
      </c>
      <c r="C54" s="6">
        <v>21.406238303181535</v>
      </c>
      <c r="D54" s="6">
        <v>21.406238303181535</v>
      </c>
      <c r="E54" s="6">
        <v>21.406238303181535</v>
      </c>
      <c r="F54" s="6">
        <v>21.406238303181535</v>
      </c>
      <c r="G54" s="6">
        <v>20.406238303181535</v>
      </c>
      <c r="H54" s="6">
        <v>21.406238303181535</v>
      </c>
      <c r="I54" s="6">
        <v>21.406238303181535</v>
      </c>
      <c r="J54" s="6">
        <v>21.406238303181535</v>
      </c>
      <c r="K54" s="6">
        <v>21.406238303181535</v>
      </c>
      <c r="L54" s="6">
        <v>21.406238303181535</v>
      </c>
      <c r="M54" s="6">
        <v>21.406238303181535</v>
      </c>
      <c r="N54" s="6">
        <v>21.406238303181535</v>
      </c>
      <c r="O54" s="6">
        <v>21.406238303181535</v>
      </c>
      <c r="P54" s="6">
        <v>20.406238303181535</v>
      </c>
      <c r="Q54" s="6">
        <v>20.406238303181535</v>
      </c>
      <c r="R54" s="6">
        <v>20.406238303181535</v>
      </c>
      <c r="S54" s="6">
        <v>20.406238303181535</v>
      </c>
      <c r="T54" s="6">
        <v>19.406238303181535</v>
      </c>
      <c r="U54" s="6">
        <v>20.406238303181535</v>
      </c>
      <c r="V54" s="6">
        <v>20.406238303181535</v>
      </c>
      <c r="W54" s="6">
        <v>21.406238303181535</v>
      </c>
      <c r="X54" s="6">
        <v>21.406238303181535</v>
      </c>
      <c r="Y54" s="6">
        <v>21.406238303181535</v>
      </c>
    </row>
    <row r="55" spans="1:25" x14ac:dyDescent="0.25">
      <c r="A55" s="7" t="s">
        <v>59</v>
      </c>
      <c r="B55" s="7" t="s">
        <v>64</v>
      </c>
      <c r="C55" s="8">
        <v>14</v>
      </c>
      <c r="D55" s="8">
        <v>14</v>
      </c>
      <c r="E55" s="8">
        <v>14</v>
      </c>
      <c r="F55" s="8">
        <v>14</v>
      </c>
      <c r="G55" s="8">
        <v>14</v>
      </c>
      <c r="H55" s="8">
        <v>13</v>
      </c>
      <c r="I55" s="8">
        <v>14</v>
      </c>
      <c r="J55" s="8">
        <v>14</v>
      </c>
      <c r="K55" s="8">
        <v>15</v>
      </c>
      <c r="L55" s="8">
        <v>15</v>
      </c>
      <c r="M55" s="8">
        <v>15</v>
      </c>
      <c r="N55" s="8">
        <v>15</v>
      </c>
      <c r="O55" s="8">
        <v>15.451612903000001</v>
      </c>
      <c r="P55" s="8">
        <v>16</v>
      </c>
      <c r="Q55" s="8">
        <v>16</v>
      </c>
      <c r="R55" s="8">
        <v>16</v>
      </c>
      <c r="S55" s="8">
        <v>16</v>
      </c>
      <c r="T55" s="8">
        <v>16</v>
      </c>
      <c r="U55" s="8">
        <v>16</v>
      </c>
      <c r="V55" s="8">
        <v>16.580645161290324</v>
      </c>
      <c r="W55" s="8">
        <v>16</v>
      </c>
      <c r="X55" s="8">
        <v>16</v>
      </c>
      <c r="Y55" s="8">
        <v>16</v>
      </c>
    </row>
    <row r="56" spans="1:25" x14ac:dyDescent="0.25">
      <c r="A56" s="5" t="s">
        <v>59</v>
      </c>
      <c r="B56" s="5" t="s">
        <v>65</v>
      </c>
      <c r="C56" s="6">
        <v>250.03979613343498</v>
      </c>
      <c r="D56" s="6">
        <v>248.6003384616703</v>
      </c>
      <c r="E56" s="6">
        <v>245.04128730758433</v>
      </c>
      <c r="F56" s="6">
        <v>242.21370830429296</v>
      </c>
      <c r="G56" s="6">
        <v>241.28534674912336</v>
      </c>
      <c r="H56" s="6">
        <v>236.31733098658873</v>
      </c>
      <c r="I56" s="6">
        <v>231.24268547238447</v>
      </c>
      <c r="J56" s="6">
        <v>229.41318586562133</v>
      </c>
      <c r="K56" s="6">
        <v>225.08810252231351</v>
      </c>
      <c r="L56" s="6">
        <v>220.45396605814196</v>
      </c>
      <c r="M56" s="6">
        <v>214.88369235707481</v>
      </c>
      <c r="N56" s="6">
        <v>211.98550878192327</v>
      </c>
      <c r="O56" s="6">
        <v>212.84147748576493</v>
      </c>
      <c r="P56" s="6">
        <v>208.37022315928215</v>
      </c>
      <c r="Q56" s="6">
        <v>206.48862565460345</v>
      </c>
      <c r="R56" s="6">
        <v>199.29012371977799</v>
      </c>
      <c r="S56" s="6">
        <v>195.57323301580121</v>
      </c>
      <c r="T56" s="6">
        <v>196.67515720451775</v>
      </c>
      <c r="U56" s="6">
        <v>192.52091019225367</v>
      </c>
      <c r="V56" s="6">
        <v>188.44134198305795</v>
      </c>
      <c r="W56" s="6">
        <v>185.89492004770455</v>
      </c>
      <c r="X56" s="6">
        <v>184.08099454523818</v>
      </c>
      <c r="Y56" s="6">
        <v>180.80910343857181</v>
      </c>
    </row>
    <row r="57" spans="1:25" x14ac:dyDescent="0.25">
      <c r="A57" s="7" t="s">
        <v>59</v>
      </c>
      <c r="B57" s="7" t="s">
        <v>66</v>
      </c>
      <c r="C57" s="8">
        <v>5003.3753238740501</v>
      </c>
      <c r="D57" s="8">
        <v>5011.3582550332976</v>
      </c>
      <c r="E57" s="8">
        <v>5032.0111170926975</v>
      </c>
      <c r="F57" s="8">
        <v>5039.8142662840282</v>
      </c>
      <c r="G57" s="8">
        <v>5067.5448352957355</v>
      </c>
      <c r="H57" s="8">
        <v>5083.4289548072993</v>
      </c>
      <c r="I57" s="8">
        <v>5086.0845112939214</v>
      </c>
      <c r="J57" s="8">
        <v>5071.1280903503775</v>
      </c>
      <c r="K57" s="8">
        <v>5093.5772755547796</v>
      </c>
      <c r="L57" s="8">
        <v>5092.4812997622903</v>
      </c>
      <c r="M57" s="8">
        <v>5120.1064604953708</v>
      </c>
      <c r="N57" s="8">
        <v>5124.4172535728376</v>
      </c>
      <c r="O57" s="8">
        <v>5133.2803036627911</v>
      </c>
      <c r="P57" s="8">
        <v>5132.3207009771859</v>
      </c>
      <c r="Q57" s="8">
        <v>5165.8791494689822</v>
      </c>
      <c r="R57" s="8">
        <v>5186.0220160705921</v>
      </c>
      <c r="S57" s="8">
        <v>5189.947408786481</v>
      </c>
      <c r="T57" s="8">
        <v>5189.962242687252</v>
      </c>
      <c r="U57" s="8">
        <v>5183.5986247573783</v>
      </c>
      <c r="V57" s="8">
        <v>5175.0569096460931</v>
      </c>
      <c r="W57" s="8">
        <v>5152.3084227471454</v>
      </c>
      <c r="X57" s="8">
        <v>5175.7112068647357</v>
      </c>
      <c r="Y57" s="8">
        <v>5198.4157474224321</v>
      </c>
    </row>
    <row r="58" spans="1:25" x14ac:dyDescent="0.25">
      <c r="A58" s="5" t="s">
        <v>59</v>
      </c>
      <c r="B58" s="5" t="s">
        <v>67</v>
      </c>
      <c r="C58" s="6">
        <v>416.33563766335232</v>
      </c>
      <c r="D58" s="6">
        <v>413.62980764156077</v>
      </c>
      <c r="E58" s="6">
        <v>414.92774237554033</v>
      </c>
      <c r="F58" s="6">
        <v>418.90403851605311</v>
      </c>
      <c r="G58" s="6">
        <v>414.84891721016828</v>
      </c>
      <c r="H58" s="6">
        <v>419.17761299078222</v>
      </c>
      <c r="I58" s="6">
        <v>418.24367661968989</v>
      </c>
      <c r="J58" s="6">
        <v>417.06826089893838</v>
      </c>
      <c r="K58" s="6">
        <v>417.9388955401688</v>
      </c>
      <c r="L58" s="6">
        <v>420.32584314815108</v>
      </c>
      <c r="M58" s="6">
        <v>422.59194402236221</v>
      </c>
      <c r="N58" s="6">
        <v>422.89453338789116</v>
      </c>
      <c r="O58" s="6">
        <v>421.07039966648273</v>
      </c>
      <c r="P58" s="6">
        <v>417.8916516033205</v>
      </c>
      <c r="Q58" s="6">
        <v>415.54816301137072</v>
      </c>
      <c r="R58" s="6">
        <v>416.22787291618624</v>
      </c>
      <c r="S58" s="6">
        <v>412.33897721232972</v>
      </c>
      <c r="T58" s="6">
        <v>412.07231750663118</v>
      </c>
      <c r="U58" s="6">
        <v>416.72060239498666</v>
      </c>
      <c r="V58" s="6">
        <v>413.7260786365984</v>
      </c>
      <c r="W58" s="6">
        <v>412.89578109569726</v>
      </c>
      <c r="X58" s="6">
        <v>412.67901905075485</v>
      </c>
      <c r="Y58" s="6">
        <v>414.41059972851616</v>
      </c>
    </row>
    <row r="59" spans="1:25" x14ac:dyDescent="0.25">
      <c r="A59" s="7" t="s">
        <v>59</v>
      </c>
      <c r="B59" s="7" t="s">
        <v>68</v>
      </c>
      <c r="C59" s="8">
        <v>155.88780000000003</v>
      </c>
      <c r="D59" s="8">
        <v>156.68779999999998</v>
      </c>
      <c r="E59" s="8">
        <v>159.68779999999998</v>
      </c>
      <c r="F59" s="8">
        <v>161.48769999999999</v>
      </c>
      <c r="G59" s="8">
        <v>162.48769999999999</v>
      </c>
      <c r="H59" s="8">
        <v>161.98769999999999</v>
      </c>
      <c r="I59" s="8">
        <v>162.98769999999999</v>
      </c>
      <c r="J59" s="8">
        <v>165.48770000000002</v>
      </c>
      <c r="K59" s="8">
        <v>167.28769999999997</v>
      </c>
      <c r="L59" s="8">
        <v>167.50231459822442</v>
      </c>
      <c r="M59" s="8">
        <v>168.39998945726762</v>
      </c>
      <c r="N59" s="8">
        <v>166.38431320462757</v>
      </c>
      <c r="O59" s="8">
        <v>165.51851721771675</v>
      </c>
      <c r="P59" s="8">
        <v>165.28769999999997</v>
      </c>
      <c r="Q59" s="8">
        <v>167.08769999999996</v>
      </c>
      <c r="R59" s="8">
        <v>167.08770000000001</v>
      </c>
      <c r="S59" s="8">
        <v>167.11889151590765</v>
      </c>
      <c r="T59" s="8">
        <v>168.57503624454148</v>
      </c>
      <c r="U59" s="8">
        <v>167.51889151590765</v>
      </c>
      <c r="V59" s="8">
        <v>167.98769999999999</v>
      </c>
      <c r="W59" s="8">
        <v>168.98769999999999</v>
      </c>
      <c r="X59" s="8">
        <v>168.98770000000002</v>
      </c>
      <c r="Y59" s="8">
        <v>170.98769999999999</v>
      </c>
    </row>
    <row r="60" spans="1:25" x14ac:dyDescent="0.25">
      <c r="A60" s="5" t="s">
        <v>59</v>
      </c>
      <c r="B60" s="5" t="s">
        <v>69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10.02201141609482</v>
      </c>
      <c r="P60" s="6">
        <v>16.855823030285467</v>
      </c>
      <c r="Q60" s="6">
        <v>30.295511427636495</v>
      </c>
      <c r="R60" s="6">
        <v>31.175218108342232</v>
      </c>
      <c r="S60" s="6">
        <v>38.6337585213209</v>
      </c>
      <c r="T60" s="6">
        <v>45.934002523458851</v>
      </c>
      <c r="U60" s="6">
        <v>54.662881143515179</v>
      </c>
      <c r="V60" s="6">
        <v>41.869542483427757</v>
      </c>
      <c r="W60" s="6">
        <v>34.937358807557246</v>
      </c>
      <c r="X60" s="6">
        <v>26.547264158124023</v>
      </c>
      <c r="Y60" s="6">
        <v>14.367977284582345</v>
      </c>
    </row>
    <row r="61" spans="1:25" x14ac:dyDescent="0.25">
      <c r="A61" s="7" t="s">
        <v>70</v>
      </c>
      <c r="B61" s="7" t="s">
        <v>28</v>
      </c>
      <c r="C61" s="8">
        <v>673.82382496568823</v>
      </c>
      <c r="D61" s="8">
        <v>667.66564677271333</v>
      </c>
      <c r="E61" s="8">
        <v>671.42114645955724</v>
      </c>
      <c r="F61" s="8">
        <v>664.63123434509885</v>
      </c>
      <c r="G61" s="8">
        <v>651.14479328006632</v>
      </c>
      <c r="H61" s="8">
        <v>674.62943639673369</v>
      </c>
      <c r="I61" s="8">
        <v>736.1823231534712</v>
      </c>
      <c r="J61" s="8">
        <v>685.43739225647369</v>
      </c>
      <c r="K61" s="8">
        <v>652.91921073837671</v>
      </c>
      <c r="L61" s="8">
        <v>646.19060104800212</v>
      </c>
      <c r="M61" s="8">
        <v>651.22317317838508</v>
      </c>
      <c r="N61" s="8">
        <v>656.82914298307469</v>
      </c>
      <c r="O61" s="8">
        <v>658.1991061924507</v>
      </c>
      <c r="P61" s="8">
        <v>654.74510292600633</v>
      </c>
      <c r="Q61" s="8">
        <v>654.17985731769124</v>
      </c>
      <c r="R61" s="8">
        <v>653.09802692012454</v>
      </c>
      <c r="S61" s="8">
        <v>661.76525441006072</v>
      </c>
      <c r="T61" s="8">
        <v>658.0367054817508</v>
      </c>
      <c r="U61" s="8">
        <v>726.24086348731112</v>
      </c>
      <c r="V61" s="8">
        <v>699.084695491876</v>
      </c>
      <c r="W61" s="8">
        <v>633.37068072713885</v>
      </c>
      <c r="X61" s="8">
        <v>613.16737444298485</v>
      </c>
      <c r="Y61" s="8">
        <v>559.56443974757713</v>
      </c>
    </row>
    <row r="62" spans="1:25" x14ac:dyDescent="0.25">
      <c r="A62" s="5" t="s">
        <v>70</v>
      </c>
      <c r="B62" s="5" t="s">
        <v>71</v>
      </c>
      <c r="C62" s="6">
        <v>413.66208564932361</v>
      </c>
      <c r="D62" s="6">
        <v>410.34709157619034</v>
      </c>
      <c r="E62" s="6">
        <v>403.40701122972456</v>
      </c>
      <c r="F62" s="6">
        <v>400.96931009436065</v>
      </c>
      <c r="G62" s="6">
        <v>395.48557602682354</v>
      </c>
      <c r="H62" s="6">
        <v>396.19969254783217</v>
      </c>
      <c r="I62" s="6">
        <v>392.68364682301279</v>
      </c>
      <c r="J62" s="6">
        <v>392.20508863276615</v>
      </c>
      <c r="K62" s="6">
        <v>392.0140403980584</v>
      </c>
      <c r="L62" s="6">
        <v>387.6141652697703</v>
      </c>
      <c r="M62" s="6">
        <v>386.12034471980309</v>
      </c>
      <c r="N62" s="6">
        <v>385.46201754890984</v>
      </c>
      <c r="O62" s="6">
        <v>379.90876394907031</v>
      </c>
      <c r="P62" s="6">
        <v>376.49378070841709</v>
      </c>
      <c r="Q62" s="6">
        <v>378.88538482353164</v>
      </c>
      <c r="R62" s="6">
        <v>373.24283617765167</v>
      </c>
      <c r="S62" s="6">
        <v>371.08106304848775</v>
      </c>
      <c r="T62" s="6">
        <v>366.05017814249766</v>
      </c>
      <c r="U62" s="6">
        <v>361.50797991310327</v>
      </c>
      <c r="V62" s="6">
        <v>360.15259034932592</v>
      </c>
      <c r="W62" s="6">
        <v>361.19626348336664</v>
      </c>
      <c r="X62" s="6">
        <v>354.31581513934555</v>
      </c>
      <c r="Y62" s="6">
        <v>322.62033686897507</v>
      </c>
    </row>
    <row r="63" spans="1:25" x14ac:dyDescent="0.25">
      <c r="A63" s="7" t="s">
        <v>70</v>
      </c>
      <c r="B63" s="7" t="s">
        <v>72</v>
      </c>
      <c r="C63" s="8">
        <v>57.296977180041864</v>
      </c>
      <c r="D63" s="8">
        <v>57.311637192667213</v>
      </c>
      <c r="E63" s="8">
        <v>56.247168695949533</v>
      </c>
      <c r="F63" s="8">
        <v>56.265892551398892</v>
      </c>
      <c r="G63" s="8">
        <v>55.290845764125024</v>
      </c>
      <c r="H63" s="8">
        <v>55.290845764125024</v>
      </c>
      <c r="I63" s="8">
        <v>55.287726612534264</v>
      </c>
      <c r="J63" s="8">
        <v>54.260237342415728</v>
      </c>
      <c r="K63" s="8">
        <v>54.202533037986541</v>
      </c>
      <c r="L63" s="8">
        <v>53.140163880224584</v>
      </c>
      <c r="M63" s="8">
        <v>53.119119151590773</v>
      </c>
      <c r="N63" s="8">
        <v>51.648185372645941</v>
      </c>
      <c r="O63" s="8">
        <v>52.188814909544604</v>
      </c>
      <c r="P63" s="8">
        <v>52.263050715025145</v>
      </c>
      <c r="Q63" s="8">
        <v>51.19505321272613</v>
      </c>
      <c r="R63" s="8">
        <v>50.397225275469076</v>
      </c>
      <c r="S63" s="8">
        <v>49.432212850904556</v>
      </c>
      <c r="T63" s="8">
        <v>47.386499999999998</v>
      </c>
      <c r="U63" s="8">
        <v>46.411453212726137</v>
      </c>
      <c r="V63" s="8">
        <v>45.615174547723022</v>
      </c>
      <c r="W63" s="8">
        <v>45.661961821584526</v>
      </c>
      <c r="X63" s="8">
        <v>45.574625577043044</v>
      </c>
      <c r="Y63" s="8">
        <v>45.187892368475772</v>
      </c>
    </row>
    <row r="64" spans="1:25" x14ac:dyDescent="0.25">
      <c r="A64" s="5" t="s">
        <v>70</v>
      </c>
      <c r="B64" s="5" t="s">
        <v>73</v>
      </c>
      <c r="C64" s="6">
        <v>199.35871303147675</v>
      </c>
      <c r="D64" s="6">
        <v>195.97273415558794</v>
      </c>
      <c r="E64" s="6">
        <v>208.31450447811511</v>
      </c>
      <c r="F64" s="6">
        <v>203.42647668773822</v>
      </c>
      <c r="G64" s="6">
        <v>196.22489257220235</v>
      </c>
      <c r="H64" s="6">
        <v>217.77876289110958</v>
      </c>
      <c r="I64" s="6">
        <v>283.3282318739968</v>
      </c>
      <c r="J64" s="6">
        <v>231.62864975454704</v>
      </c>
      <c r="K64" s="6">
        <v>200.48355017001367</v>
      </c>
      <c r="L64" s="6">
        <v>198.96528207655422</v>
      </c>
      <c r="M64" s="6">
        <v>206.98601953054981</v>
      </c>
      <c r="N64" s="6">
        <v>215.66173687712819</v>
      </c>
      <c r="O64" s="6">
        <v>222.15954559897537</v>
      </c>
      <c r="P64" s="6">
        <v>221.31085621538949</v>
      </c>
      <c r="Q64" s="6">
        <v>219.07478005797455</v>
      </c>
      <c r="R64" s="6">
        <v>225.55703178742411</v>
      </c>
      <c r="S64" s="6">
        <v>236.53906727505981</v>
      </c>
      <c r="T64" s="6">
        <v>238.78599324333959</v>
      </c>
      <c r="U64" s="6">
        <v>313.69560584447339</v>
      </c>
      <c r="V64" s="6">
        <v>285.25729449801656</v>
      </c>
      <c r="W64" s="6">
        <v>219.46142812320363</v>
      </c>
      <c r="X64" s="6">
        <v>207.85548944713727</v>
      </c>
      <c r="Y64" s="6">
        <v>187.95160966008518</v>
      </c>
    </row>
    <row r="65" spans="1:25" x14ac:dyDescent="0.25">
      <c r="A65" s="7" t="s">
        <v>70</v>
      </c>
      <c r="B65" s="7" t="s">
        <v>74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6.9650165267439821</v>
      </c>
      <c r="K65" s="8">
        <v>5.8406871323183926</v>
      </c>
      <c r="L65" s="8">
        <v>6.0925898214519876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5.435634095913608</v>
      </c>
      <c r="U65" s="8">
        <v>0</v>
      </c>
      <c r="V65" s="8">
        <v>7.6812360968110847</v>
      </c>
      <c r="W65" s="8">
        <v>6.672627298984537</v>
      </c>
      <c r="X65" s="8">
        <v>5.04304427945904</v>
      </c>
      <c r="Y65" s="8">
        <v>0</v>
      </c>
    </row>
    <row r="66" spans="1:25" x14ac:dyDescent="0.25">
      <c r="A66" s="5" t="s">
        <v>75</v>
      </c>
      <c r="B66" s="5" t="s">
        <v>28</v>
      </c>
      <c r="C66" s="6">
        <v>9512.2284982060319</v>
      </c>
      <c r="D66" s="6">
        <v>9349.3541541924333</v>
      </c>
      <c r="E66" s="6">
        <v>9408.7686823010281</v>
      </c>
      <c r="F66" s="6">
        <v>9324.1428026326812</v>
      </c>
      <c r="G66" s="6">
        <v>9317.3542257868339</v>
      </c>
      <c r="H66" s="6">
        <v>9433.1325775980094</v>
      </c>
      <c r="I66" s="6">
        <v>9536.1370427782385</v>
      </c>
      <c r="J66" s="6">
        <v>9604.6455661194268</v>
      </c>
      <c r="K66" s="6">
        <v>9267.4949406401392</v>
      </c>
      <c r="L66" s="6">
        <v>9483.855193613168</v>
      </c>
      <c r="M66" s="6">
        <v>9432.0958807500847</v>
      </c>
      <c r="N66" s="6">
        <v>9486.7476105020178</v>
      </c>
      <c r="O66" s="6">
        <v>9778.8170316754931</v>
      </c>
      <c r="P66" s="6">
        <v>9855.6600217925989</v>
      </c>
      <c r="Q66" s="6">
        <v>10219.423319722269</v>
      </c>
      <c r="R66" s="6">
        <v>10451.180266530077</v>
      </c>
      <c r="S66" s="6">
        <v>10537.654062288322</v>
      </c>
      <c r="T66" s="6">
        <v>10822.011678660388</v>
      </c>
      <c r="U66" s="6">
        <v>10620.4170443394</v>
      </c>
      <c r="V66" s="6">
        <v>10709.670508821355</v>
      </c>
      <c r="W66" s="6">
        <v>9939.9700297619838</v>
      </c>
      <c r="X66" s="6">
        <v>9800.6701088151058</v>
      </c>
      <c r="Y66" s="6">
        <v>9790.4893538031138</v>
      </c>
    </row>
    <row r="67" spans="1:25" x14ac:dyDescent="0.25">
      <c r="A67" s="7" t="s">
        <v>75</v>
      </c>
      <c r="B67" s="7" t="s">
        <v>76</v>
      </c>
      <c r="C67" s="8">
        <v>14.472899999999999</v>
      </c>
      <c r="D67" s="8">
        <v>12.472900000000001</v>
      </c>
      <c r="E67" s="8">
        <v>13.214835483</v>
      </c>
      <c r="F67" s="8">
        <v>13.472899999999999</v>
      </c>
      <c r="G67" s="8">
        <v>13.472899999999999</v>
      </c>
      <c r="H67" s="8">
        <v>13.472899999999999</v>
      </c>
      <c r="I67" s="8">
        <v>13.472899999999999</v>
      </c>
      <c r="J67" s="8">
        <v>13.472899999999999</v>
      </c>
      <c r="K67" s="8">
        <v>13.472899999999999</v>
      </c>
      <c r="L67" s="8">
        <v>13.472899999999999</v>
      </c>
      <c r="M67" s="8">
        <v>13.472899999999999</v>
      </c>
      <c r="N67" s="8">
        <v>14.472899999999999</v>
      </c>
      <c r="O67" s="8">
        <v>16.472899999999999</v>
      </c>
      <c r="P67" s="8">
        <v>16.472899999999999</v>
      </c>
      <c r="Q67" s="8">
        <v>14.472899999999999</v>
      </c>
      <c r="R67" s="8">
        <v>14.472899999999999</v>
      </c>
      <c r="S67" s="8">
        <v>14.472900000000001</v>
      </c>
      <c r="T67" s="8">
        <v>14.472899999999999</v>
      </c>
      <c r="U67" s="8">
        <v>14.472899999999999</v>
      </c>
      <c r="V67" s="8">
        <v>14.472899999999999</v>
      </c>
      <c r="W67" s="8">
        <v>15.621059700561448</v>
      </c>
      <c r="X67" s="8">
        <v>15.475894385460206</v>
      </c>
      <c r="Y67" s="8">
        <v>15.635095882719899</v>
      </c>
    </row>
    <row r="68" spans="1:25" x14ac:dyDescent="0.25">
      <c r="A68" s="5" t="s">
        <v>75</v>
      </c>
      <c r="B68" s="5" t="s">
        <v>77</v>
      </c>
      <c r="C68" s="6">
        <v>8.0945</v>
      </c>
      <c r="D68" s="6">
        <v>8.0945</v>
      </c>
      <c r="E68" s="6">
        <v>8.0945</v>
      </c>
      <c r="F68" s="6">
        <v>8.0945</v>
      </c>
      <c r="G68" s="6">
        <v>7.4459</v>
      </c>
      <c r="H68" s="6">
        <v>7.4958064254522778</v>
      </c>
      <c r="I68" s="6">
        <v>7.4459</v>
      </c>
      <c r="J68" s="6">
        <v>7.4459</v>
      </c>
      <c r="K68" s="6">
        <v>6.7432000000000007</v>
      </c>
      <c r="L68" s="6">
        <v>6.7431999999999999</v>
      </c>
      <c r="M68" s="6">
        <v>6.7432000000000007</v>
      </c>
      <c r="N68" s="6">
        <v>6.4459</v>
      </c>
      <c r="O68" s="6">
        <v>6.4459</v>
      </c>
      <c r="P68" s="6">
        <v>6.4770915159076736</v>
      </c>
      <c r="Q68" s="6">
        <v>6.4490191515907682</v>
      </c>
      <c r="R68" s="6">
        <v>6.4459</v>
      </c>
      <c r="S68" s="6">
        <v>6.4459</v>
      </c>
      <c r="T68" s="6">
        <v>6.4459</v>
      </c>
      <c r="U68" s="6">
        <v>6.4459000000000009</v>
      </c>
      <c r="V68" s="6">
        <v>5.5135000000000005</v>
      </c>
      <c r="W68" s="6">
        <v>5.5135000000000005</v>
      </c>
      <c r="X68" s="6">
        <v>5.5135000000000005</v>
      </c>
      <c r="Y68" s="6">
        <v>5.5135000000000005</v>
      </c>
    </row>
    <row r="69" spans="1:25" x14ac:dyDescent="0.25">
      <c r="A69" s="7" t="s">
        <v>75</v>
      </c>
      <c r="B69" s="7" t="s">
        <v>78</v>
      </c>
      <c r="C69" s="8">
        <v>980.50063513325063</v>
      </c>
      <c r="D69" s="8">
        <v>924.79678065752614</v>
      </c>
      <c r="E69" s="8">
        <v>892.54838709199998</v>
      </c>
      <c r="F69" s="8">
        <v>877.87623208979198</v>
      </c>
      <c r="G69" s="8">
        <v>787.065841497571</v>
      </c>
      <c r="H69" s="8">
        <v>745.58468980609564</v>
      </c>
      <c r="I69" s="8">
        <v>709.21384601428588</v>
      </c>
      <c r="J69" s="8">
        <v>675.89875561874078</v>
      </c>
      <c r="K69" s="8">
        <v>630.35892274838761</v>
      </c>
      <c r="L69" s="8">
        <v>595.45161290322585</v>
      </c>
      <c r="M69" s="8">
        <v>548.62475974754159</v>
      </c>
      <c r="N69" s="8">
        <v>477.09677418400014</v>
      </c>
      <c r="O69" s="8">
        <v>456.25806451400001</v>
      </c>
      <c r="P69" s="8">
        <v>423.3214285714285</v>
      </c>
      <c r="Q69" s="8">
        <v>413.32258064516128</v>
      </c>
      <c r="R69" s="8">
        <v>404.6999639234819</v>
      </c>
      <c r="S69" s="8">
        <v>339.87100728873526</v>
      </c>
      <c r="T69" s="8">
        <v>285.52305228677307</v>
      </c>
      <c r="U69" s="8">
        <v>279.5999433649198</v>
      </c>
      <c r="V69" s="8">
        <v>271.80645161290317</v>
      </c>
      <c r="W69" s="8">
        <v>239.8666666666667</v>
      </c>
      <c r="X69" s="8">
        <v>229.03225806451616</v>
      </c>
      <c r="Y69" s="8">
        <v>211.09999999999991</v>
      </c>
    </row>
    <row r="70" spans="1:25" x14ac:dyDescent="0.25">
      <c r="A70" s="5" t="s">
        <v>75</v>
      </c>
      <c r="B70" s="5" t="s">
        <v>79</v>
      </c>
      <c r="C70" s="6">
        <v>762.59855210508658</v>
      </c>
      <c r="D70" s="6">
        <v>747.52727252937859</v>
      </c>
      <c r="E70" s="6">
        <v>738.79976843794259</v>
      </c>
      <c r="F70" s="6">
        <v>695.21075791725934</v>
      </c>
      <c r="G70" s="6">
        <v>650.2218049798438</v>
      </c>
      <c r="H70" s="6">
        <v>631.23333332999994</v>
      </c>
      <c r="I70" s="6">
        <v>603.1612427402024</v>
      </c>
      <c r="J70" s="6">
        <v>577.74888792139734</v>
      </c>
      <c r="K70" s="6">
        <v>554.97687471625954</v>
      </c>
      <c r="L70" s="6">
        <v>518.87484036578815</v>
      </c>
      <c r="M70" s="6">
        <v>478.25078215068646</v>
      </c>
      <c r="N70" s="6">
        <v>437.16638156340309</v>
      </c>
      <c r="O70" s="6">
        <v>418.74189544389253</v>
      </c>
      <c r="P70" s="6">
        <v>406.54351216469121</v>
      </c>
      <c r="Q70" s="6">
        <v>393.15024092894384</v>
      </c>
      <c r="R70" s="6">
        <v>369.66961946350574</v>
      </c>
      <c r="S70" s="6">
        <v>336.69277363008865</v>
      </c>
      <c r="T70" s="6">
        <v>313.09366723017905</v>
      </c>
      <c r="U70" s="6">
        <v>294.59501338216648</v>
      </c>
      <c r="V70" s="6">
        <v>269.15907673112912</v>
      </c>
      <c r="W70" s="6">
        <v>252.00557060896108</v>
      </c>
      <c r="X70" s="6">
        <v>228.51210177646058</v>
      </c>
      <c r="Y70" s="6">
        <v>196.5758369723435</v>
      </c>
    </row>
    <row r="71" spans="1:25" x14ac:dyDescent="0.25">
      <c r="A71" s="7" t="s">
        <v>75</v>
      </c>
      <c r="B71" s="7" t="s">
        <v>80</v>
      </c>
      <c r="C71" s="8">
        <v>5.8466967739999998</v>
      </c>
      <c r="D71" s="8">
        <v>5.907875862</v>
      </c>
      <c r="E71" s="8">
        <v>6.4596</v>
      </c>
      <c r="F71" s="8">
        <v>6.4596</v>
      </c>
      <c r="G71" s="8">
        <v>6.4596</v>
      </c>
      <c r="H71" s="8">
        <v>6.4596</v>
      </c>
      <c r="I71" s="8">
        <v>6.4596</v>
      </c>
      <c r="J71" s="8">
        <v>6.8223000000000003</v>
      </c>
      <c r="K71" s="8">
        <v>6.4748035430369306</v>
      </c>
      <c r="L71" s="8">
        <v>6.702893824079851</v>
      </c>
      <c r="M71" s="8">
        <v>6.4596</v>
      </c>
      <c r="N71" s="8">
        <v>6.5204234560199623</v>
      </c>
      <c r="O71" s="8">
        <v>6.4954702432938252</v>
      </c>
      <c r="P71" s="8">
        <v>6.467397878976918</v>
      </c>
      <c r="Q71" s="8">
        <v>6.4658383031815347</v>
      </c>
      <c r="R71" s="8">
        <v>6.4596</v>
      </c>
      <c r="S71" s="8">
        <v>5.5946999999999996</v>
      </c>
      <c r="T71" s="8">
        <v>5.4596</v>
      </c>
      <c r="U71" s="8">
        <v>5.4596</v>
      </c>
      <c r="V71" s="8">
        <v>5.4596</v>
      </c>
      <c r="W71" s="8">
        <v>5.467397878976918</v>
      </c>
      <c r="X71" s="8">
        <v>5.5946999999999996</v>
      </c>
      <c r="Y71" s="8">
        <v>5.5946999999999996</v>
      </c>
    </row>
    <row r="72" spans="1:25" x14ac:dyDescent="0.25">
      <c r="A72" s="5" t="s">
        <v>75</v>
      </c>
      <c r="B72" s="5" t="s">
        <v>81</v>
      </c>
      <c r="C72" s="6">
        <v>19.336065127885213</v>
      </c>
      <c r="D72" s="6">
        <v>18.684556331870294</v>
      </c>
      <c r="E72" s="6">
        <v>19.048748472879947</v>
      </c>
      <c r="F72" s="6">
        <v>18.262098440424207</v>
      </c>
      <c r="G72" s="6">
        <v>18.072953088004695</v>
      </c>
      <c r="H72" s="6">
        <v>17.569830318153464</v>
      </c>
      <c r="I72" s="6">
        <v>18.669643169058016</v>
      </c>
      <c r="J72" s="6">
        <v>19.094736618839672</v>
      </c>
      <c r="K72" s="6">
        <v>18.914449659273053</v>
      </c>
      <c r="L72" s="6">
        <v>18.194861384605847</v>
      </c>
      <c r="M72" s="6">
        <v>16.473108147223957</v>
      </c>
      <c r="N72" s="6">
        <v>15.788270929507176</v>
      </c>
      <c r="O72" s="6">
        <v>17.970433499688085</v>
      </c>
      <c r="P72" s="6">
        <v>17.405867061759203</v>
      </c>
      <c r="Q72" s="6">
        <v>17.512858088121515</v>
      </c>
      <c r="R72" s="6">
        <v>18.486969120399255</v>
      </c>
      <c r="S72" s="6">
        <v>17.944236743605735</v>
      </c>
      <c r="T72" s="6">
        <v>17.876239238332079</v>
      </c>
      <c r="U72" s="6">
        <v>17.792957891453522</v>
      </c>
      <c r="V72" s="6">
        <v>16.594891765439801</v>
      </c>
      <c r="W72" s="6">
        <v>15.908720004158871</v>
      </c>
      <c r="X72" s="6">
        <v>15.972594119063661</v>
      </c>
      <c r="Y72" s="6">
        <v>16.427788771054274</v>
      </c>
    </row>
    <row r="73" spans="1:25" x14ac:dyDescent="0.25">
      <c r="A73" s="7" t="s">
        <v>75</v>
      </c>
      <c r="B73" s="7" t="s">
        <v>82</v>
      </c>
      <c r="C73" s="8">
        <v>146.02130540013019</v>
      </c>
      <c r="D73" s="8">
        <v>146.40713258800682</v>
      </c>
      <c r="E73" s="8">
        <v>147.61923489588159</v>
      </c>
      <c r="F73" s="8">
        <v>141.60457248743293</v>
      </c>
      <c r="G73" s="8">
        <v>139.39031398858782</v>
      </c>
      <c r="H73" s="8">
        <v>140.87649240851516</v>
      </c>
      <c r="I73" s="8">
        <v>137.20023598656019</v>
      </c>
      <c r="J73" s="8">
        <v>136.28194592901241</v>
      </c>
      <c r="K73" s="8">
        <v>134.57032153723213</v>
      </c>
      <c r="L73" s="8">
        <v>136.05175395313756</v>
      </c>
      <c r="M73" s="8">
        <v>132.05132657790355</v>
      </c>
      <c r="N73" s="8">
        <v>128.82687470939888</v>
      </c>
      <c r="O73" s="8">
        <v>125.03325681661936</v>
      </c>
      <c r="P73" s="8">
        <v>127.48671940385486</v>
      </c>
      <c r="Q73" s="8">
        <v>126.3901071767807</v>
      </c>
      <c r="R73" s="8">
        <v>122.63000655295033</v>
      </c>
      <c r="S73" s="8">
        <v>121.02489307428154</v>
      </c>
      <c r="T73" s="8">
        <v>125.99272713422701</v>
      </c>
      <c r="U73" s="8">
        <v>122.99014416479466</v>
      </c>
      <c r="V73" s="8">
        <v>122.53287923241842</v>
      </c>
      <c r="W73" s="8">
        <v>113.40602501320389</v>
      </c>
      <c r="X73" s="8">
        <v>112.54492483491522</v>
      </c>
      <c r="Y73" s="8">
        <v>108.72391104826524</v>
      </c>
    </row>
    <row r="74" spans="1:25" x14ac:dyDescent="0.25">
      <c r="A74" s="5" t="s">
        <v>75</v>
      </c>
      <c r="B74" s="5" t="s">
        <v>83</v>
      </c>
      <c r="C74" s="6">
        <v>6687.8015055773621</v>
      </c>
      <c r="D74" s="6">
        <v>6610.8126881687376</v>
      </c>
      <c r="E74" s="6">
        <v>6663.1585862107486</v>
      </c>
      <c r="F74" s="6">
        <v>6606.9438143440093</v>
      </c>
      <c r="G74" s="6">
        <v>6670.4612934067027</v>
      </c>
      <c r="H74" s="6">
        <v>6764.424367061506</v>
      </c>
      <c r="I74" s="6">
        <v>6778.4793594977718</v>
      </c>
      <c r="J74" s="6">
        <v>6756.4919423410747</v>
      </c>
      <c r="K74" s="6">
        <v>6697.2534700795277</v>
      </c>
      <c r="L74" s="6">
        <v>6823.1459567830898</v>
      </c>
      <c r="M74" s="6">
        <v>6793.2550038653999</v>
      </c>
      <c r="N74" s="6">
        <v>6848.5563478159511</v>
      </c>
      <c r="O74" s="6">
        <v>6918.4897036523425</v>
      </c>
      <c r="P74" s="6">
        <v>6913.8045891951278</v>
      </c>
      <c r="Q74" s="6">
        <v>6975.4310782766288</v>
      </c>
      <c r="R74" s="6">
        <v>7020.6794683697053</v>
      </c>
      <c r="S74" s="6">
        <v>7101.8265203063829</v>
      </c>
      <c r="T74" s="6">
        <v>7310.8170008888574</v>
      </c>
      <c r="U74" s="6">
        <v>7227.3009306149852</v>
      </c>
      <c r="V74" s="6">
        <v>7210.4791598444299</v>
      </c>
      <c r="W74" s="6">
        <v>7151.9040578444137</v>
      </c>
      <c r="X74" s="6">
        <v>7191.3579743498431</v>
      </c>
      <c r="Y74" s="6">
        <v>7193.6200612643115</v>
      </c>
    </row>
    <row r="75" spans="1:25" x14ac:dyDescent="0.25">
      <c r="A75" s="7" t="s">
        <v>75</v>
      </c>
      <c r="B75" s="7" t="s">
        <v>84</v>
      </c>
      <c r="C75" s="8">
        <v>164.78734669878239</v>
      </c>
      <c r="D75" s="8">
        <v>166.85072247323117</v>
      </c>
      <c r="E75" s="8">
        <v>172.29690240658101</v>
      </c>
      <c r="F75" s="8">
        <v>169.61510416800093</v>
      </c>
      <c r="G75" s="8">
        <v>171.93873446054971</v>
      </c>
      <c r="H75" s="8">
        <v>173.83345764437519</v>
      </c>
      <c r="I75" s="8">
        <v>180.99806899669261</v>
      </c>
      <c r="J75" s="8">
        <v>174.54119855996385</v>
      </c>
      <c r="K75" s="8">
        <v>172.4342342469059</v>
      </c>
      <c r="L75" s="8">
        <v>187.20220388885744</v>
      </c>
      <c r="M75" s="8">
        <v>190.46347743427305</v>
      </c>
      <c r="N75" s="8">
        <v>206.65569746790322</v>
      </c>
      <c r="O75" s="8">
        <v>219.68849769828634</v>
      </c>
      <c r="P75" s="8">
        <v>235.73596114659483</v>
      </c>
      <c r="Q75" s="8">
        <v>248.39315469031101</v>
      </c>
      <c r="R75" s="8">
        <v>247.91440991014258</v>
      </c>
      <c r="S75" s="8">
        <v>256.47897819653645</v>
      </c>
      <c r="T75" s="8">
        <v>271.73547347106921</v>
      </c>
      <c r="U75" s="8">
        <v>269.61619066335669</v>
      </c>
      <c r="V75" s="8">
        <v>264.11927313929885</v>
      </c>
      <c r="W75" s="8">
        <v>257.28806286084483</v>
      </c>
      <c r="X75" s="8">
        <v>260.09420057788435</v>
      </c>
      <c r="Y75" s="8">
        <v>262.74086586467359</v>
      </c>
    </row>
    <row r="76" spans="1:25" x14ac:dyDescent="0.25">
      <c r="A76" s="5" t="s">
        <v>75</v>
      </c>
      <c r="B76" s="5" t="s">
        <v>85</v>
      </c>
      <c r="C76" s="6">
        <v>418.78013243155743</v>
      </c>
      <c r="D76" s="6">
        <v>407.58111339994616</v>
      </c>
      <c r="E76" s="6">
        <v>444.48172647949178</v>
      </c>
      <c r="F76" s="6">
        <v>492.88208279523207</v>
      </c>
      <c r="G76" s="6">
        <v>560.60038158846476</v>
      </c>
      <c r="H76" s="6">
        <v>638.85662341505065</v>
      </c>
      <c r="I76" s="6">
        <v>798.3888190346396</v>
      </c>
      <c r="J76" s="6">
        <v>958.90090046590785</v>
      </c>
      <c r="K76" s="6">
        <v>759.89818735046481</v>
      </c>
      <c r="L76" s="6">
        <v>905.59798664646041</v>
      </c>
      <c r="M76" s="6">
        <v>975.34722023851532</v>
      </c>
      <c r="N76" s="6">
        <v>1078.6629552549632</v>
      </c>
      <c r="O76" s="6">
        <v>1333.5967294274183</v>
      </c>
      <c r="P76" s="6">
        <v>1448.0461472736683</v>
      </c>
      <c r="Q76" s="6">
        <v>1768.2465426272481</v>
      </c>
      <c r="R76" s="6">
        <v>1993.5749848443863</v>
      </c>
      <c r="S76" s="6">
        <v>2097.3537235562785</v>
      </c>
      <c r="T76" s="6">
        <v>2222.779919319913</v>
      </c>
      <c r="U76" s="6">
        <v>2139.3681225449809</v>
      </c>
      <c r="V76" s="6">
        <v>2290.1751883553829</v>
      </c>
      <c r="W76" s="6">
        <v>1654.6719014767955</v>
      </c>
      <c r="X76" s="6">
        <v>1506.099821507855</v>
      </c>
      <c r="Y76" s="6">
        <v>1553.7054013088903</v>
      </c>
    </row>
    <row r="77" spans="1:25" x14ac:dyDescent="0.25">
      <c r="A77" s="7" t="s">
        <v>75</v>
      </c>
      <c r="B77" s="7" t="s">
        <v>86</v>
      </c>
      <c r="C77" s="8">
        <v>9.571863764975733</v>
      </c>
      <c r="D77" s="8">
        <v>9.5104788607175408</v>
      </c>
      <c r="E77" s="8">
        <v>9.5157190363419204</v>
      </c>
      <c r="F77" s="8">
        <v>9.5094968190011322</v>
      </c>
      <c r="G77" s="8">
        <v>9.509496819001134</v>
      </c>
      <c r="H77" s="8">
        <v>9.5968330635426184</v>
      </c>
      <c r="I77" s="8">
        <v>9.6467394889948963</v>
      </c>
      <c r="J77" s="8">
        <v>9.509496819001134</v>
      </c>
      <c r="K77" s="8">
        <v>9.5282117285457382</v>
      </c>
      <c r="L77" s="8">
        <v>9.7860326311791788</v>
      </c>
      <c r="M77" s="8">
        <v>10.70707735981299</v>
      </c>
      <c r="N77" s="8">
        <v>10.644694327997644</v>
      </c>
      <c r="O77" s="8">
        <v>10.822485968671378</v>
      </c>
      <c r="P77" s="8">
        <v>10.324487902545366</v>
      </c>
      <c r="Q77" s="8">
        <v>9.8101601431276269</v>
      </c>
      <c r="R77" s="8">
        <v>9.5947879025453666</v>
      </c>
      <c r="S77" s="8">
        <v>8.8362184052184443</v>
      </c>
      <c r="T77" s="8">
        <v>9.7445119158878342</v>
      </c>
      <c r="U77" s="8">
        <v>10.148392639531004</v>
      </c>
      <c r="V77" s="8">
        <v>9.7298926395310037</v>
      </c>
      <c r="W77" s="8">
        <v>9.8540874612634184</v>
      </c>
      <c r="X77" s="8">
        <v>8.1540107922645042</v>
      </c>
      <c r="Y77" s="8">
        <v>7.9731000000000005</v>
      </c>
    </row>
    <row r="78" spans="1:25" x14ac:dyDescent="0.25">
      <c r="A78" s="5" t="s">
        <v>75</v>
      </c>
      <c r="B78" s="5" t="s">
        <v>87</v>
      </c>
      <c r="C78" s="6">
        <v>291.57229725144168</v>
      </c>
      <c r="D78" s="6">
        <v>287.75738422539132</v>
      </c>
      <c r="E78" s="6">
        <v>290.50506505227219</v>
      </c>
      <c r="F78" s="6">
        <v>281.38877969120233</v>
      </c>
      <c r="G78" s="6">
        <v>280.1359037745504</v>
      </c>
      <c r="H78" s="6">
        <v>281.07780145514334</v>
      </c>
      <c r="I78" s="6">
        <v>270.38727499899943</v>
      </c>
      <c r="J78" s="6">
        <v>265.90740608742107</v>
      </c>
      <c r="K78" s="6">
        <v>260.19356914763301</v>
      </c>
      <c r="L78" s="6">
        <v>259.89901062120276</v>
      </c>
      <c r="M78" s="6">
        <v>257.57162934576388</v>
      </c>
      <c r="N78" s="6">
        <v>253.23459490985439</v>
      </c>
      <c r="O78" s="6">
        <v>246.19140071166717</v>
      </c>
      <c r="P78" s="6">
        <v>240.89812379496991</v>
      </c>
      <c r="Q78" s="6">
        <v>237.15295023355102</v>
      </c>
      <c r="R78" s="6">
        <v>234.64513716623313</v>
      </c>
      <c r="S78" s="6">
        <v>229.21816841680803</v>
      </c>
      <c r="T78" s="6">
        <v>236.08306995707466</v>
      </c>
      <c r="U78" s="6">
        <v>230.70795319016025</v>
      </c>
      <c r="V78" s="6">
        <v>227.75860604331956</v>
      </c>
      <c r="W78" s="6">
        <v>216.56893757584595</v>
      </c>
      <c r="X78" s="6">
        <v>220.33051118879538</v>
      </c>
      <c r="Y78" s="6">
        <v>210.98505002045516</v>
      </c>
    </row>
    <row r="79" spans="1:25" x14ac:dyDescent="0.25">
      <c r="A79" s="7" t="s">
        <v>88</v>
      </c>
      <c r="B79" s="7" t="s">
        <v>28</v>
      </c>
      <c r="C79" s="8">
        <v>3975.1033991879021</v>
      </c>
      <c r="D79" s="8">
        <v>3985.4982114671889</v>
      </c>
      <c r="E79" s="8">
        <v>4044.0589121886405</v>
      </c>
      <c r="F79" s="8">
        <v>3979.1926444029596</v>
      </c>
      <c r="G79" s="8">
        <v>3953.9565535959591</v>
      </c>
      <c r="H79" s="8">
        <v>3966.3539359558499</v>
      </c>
      <c r="I79" s="8">
        <v>3994.7571617890426</v>
      </c>
      <c r="J79" s="8">
        <v>3948.9777067614609</v>
      </c>
      <c r="K79" s="8">
        <v>3925.0421029188687</v>
      </c>
      <c r="L79" s="8">
        <v>3952.842420685598</v>
      </c>
      <c r="M79" s="8">
        <v>3938.7360215324643</v>
      </c>
      <c r="N79" s="8">
        <v>3974.0462760604037</v>
      </c>
      <c r="O79" s="8">
        <v>3972.8649832611222</v>
      </c>
      <c r="P79" s="8">
        <v>3961.6253677906789</v>
      </c>
      <c r="Q79" s="8">
        <v>3986.5350570516398</v>
      </c>
      <c r="R79" s="8">
        <v>4011.017877014187</v>
      </c>
      <c r="S79" s="8">
        <v>4043.7991020610175</v>
      </c>
      <c r="T79" s="8">
        <v>4111.4818001877084</v>
      </c>
      <c r="U79" s="8">
        <v>4120.6366188728061</v>
      </c>
      <c r="V79" s="8">
        <v>4062.8330792348834</v>
      </c>
      <c r="W79" s="8">
        <v>4040.4556956361916</v>
      </c>
      <c r="X79" s="8">
        <v>4049.2166459169557</v>
      </c>
      <c r="Y79" s="8">
        <v>4004.5831349035434</v>
      </c>
    </row>
    <row r="80" spans="1:25" x14ac:dyDescent="0.25">
      <c r="A80" s="5" t="s">
        <v>88</v>
      </c>
      <c r="B80" s="5" t="s">
        <v>89</v>
      </c>
      <c r="C80" s="6">
        <v>48.116635299112659</v>
      </c>
      <c r="D80" s="6">
        <v>49.150945966611097</v>
      </c>
      <c r="E80" s="6">
        <v>50.40359724546326</v>
      </c>
      <c r="F80" s="6">
        <v>50.327137881465603</v>
      </c>
      <c r="G80" s="6">
        <v>48.038678743035625</v>
      </c>
      <c r="H80" s="6">
        <v>48.126014987577108</v>
      </c>
      <c r="I80" s="6">
        <v>48.049595773603301</v>
      </c>
      <c r="J80" s="6">
        <v>47.378677961436978</v>
      </c>
      <c r="K80" s="6">
        <v>47.1759331080371</v>
      </c>
      <c r="L80" s="6">
        <v>47.634465694035399</v>
      </c>
      <c r="M80" s="6">
        <v>47.116686529968014</v>
      </c>
      <c r="N80" s="6">
        <v>45.28823986746022</v>
      </c>
      <c r="O80" s="6">
        <v>44.834735349334203</v>
      </c>
      <c r="P80" s="6">
        <v>46.016384408944937</v>
      </c>
      <c r="Q80" s="6">
        <v>46.005467378377254</v>
      </c>
      <c r="R80" s="6">
        <v>45.03353974269416</v>
      </c>
      <c r="S80" s="6">
        <v>44.213873137003965</v>
      </c>
      <c r="T80" s="6">
        <v>42.849566063630689</v>
      </c>
      <c r="U80" s="6">
        <v>42.65796809611011</v>
      </c>
      <c r="V80" s="6">
        <v>43.824016940228482</v>
      </c>
      <c r="W80" s="6">
        <v>42.910952547108998</v>
      </c>
      <c r="X80" s="6">
        <v>42.987985339987524</v>
      </c>
      <c r="Y80" s="6">
        <v>42.485490018714906</v>
      </c>
    </row>
    <row r="81" spans="1:25" x14ac:dyDescent="0.25">
      <c r="A81" s="7" t="s">
        <v>88</v>
      </c>
      <c r="B81" s="7" t="s">
        <v>90</v>
      </c>
      <c r="C81" s="8">
        <v>83.135099999999994</v>
      </c>
      <c r="D81" s="8">
        <v>83.135099999999994</v>
      </c>
      <c r="E81" s="8">
        <v>81.135099999999994</v>
      </c>
      <c r="F81" s="8">
        <v>80.846266562694936</v>
      </c>
      <c r="G81" s="8">
        <v>80.403347036805982</v>
      </c>
      <c r="H81" s="8">
        <v>79.135099999999994</v>
      </c>
      <c r="I81" s="8">
        <v>79.135099999999994</v>
      </c>
      <c r="J81" s="8">
        <v>77.135099999999994</v>
      </c>
      <c r="K81" s="8">
        <v>76.135099999999994</v>
      </c>
      <c r="L81" s="8">
        <v>74.135099999999994</v>
      </c>
      <c r="M81" s="8">
        <v>76.135099999999994</v>
      </c>
      <c r="N81" s="8">
        <v>76.135099999999994</v>
      </c>
      <c r="O81" s="8">
        <v>76.081099999999992</v>
      </c>
      <c r="P81" s="8">
        <v>77.081099999999992</v>
      </c>
      <c r="Q81" s="8">
        <v>76.081100000000006</v>
      </c>
      <c r="R81" s="8">
        <v>75.520900374298179</v>
      </c>
      <c r="S81" s="8">
        <v>75.081099999999992</v>
      </c>
      <c r="T81" s="8">
        <v>75.081099999999992</v>
      </c>
      <c r="U81" s="8">
        <v>74.081099999999992</v>
      </c>
      <c r="V81" s="8">
        <v>72.081099999999992</v>
      </c>
      <c r="W81" s="8">
        <v>72.081099999999992</v>
      </c>
      <c r="X81" s="8">
        <v>74.514662071116646</v>
      </c>
      <c r="Y81" s="8">
        <v>74.081099999999992</v>
      </c>
    </row>
    <row r="82" spans="1:25" x14ac:dyDescent="0.25">
      <c r="A82" s="5" t="s">
        <v>88</v>
      </c>
      <c r="B82" s="5" t="s">
        <v>91</v>
      </c>
      <c r="C82" s="6">
        <v>5</v>
      </c>
      <c r="D82" s="6">
        <v>5</v>
      </c>
      <c r="E82" s="6">
        <v>5</v>
      </c>
      <c r="F82" s="6">
        <v>5.074859638178415</v>
      </c>
      <c r="G82" s="6">
        <v>5.0062383031815347</v>
      </c>
      <c r="H82" s="6">
        <v>5</v>
      </c>
      <c r="I82" s="6">
        <v>5</v>
      </c>
      <c r="J82" s="6">
        <v>5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5.0249532127261389</v>
      </c>
      <c r="U82" s="6">
        <v>5</v>
      </c>
      <c r="V82" s="6">
        <v>5</v>
      </c>
      <c r="W82" s="6">
        <v>5</v>
      </c>
      <c r="X82" s="6">
        <v>5</v>
      </c>
      <c r="Y82" s="6">
        <v>5</v>
      </c>
    </row>
    <row r="83" spans="1:25" x14ac:dyDescent="0.25">
      <c r="A83" s="7" t="s">
        <v>88</v>
      </c>
      <c r="B83" s="7" t="s">
        <v>92</v>
      </c>
      <c r="C83" s="8">
        <v>192.3162759324683</v>
      </c>
      <c r="D83" s="8">
        <v>187.24434895111006</v>
      </c>
      <c r="E83" s="8">
        <v>184.84837569206942</v>
      </c>
      <c r="F83" s="8">
        <v>186.67321688500729</v>
      </c>
      <c r="G83" s="8">
        <v>185.30219380328558</v>
      </c>
      <c r="H83" s="8">
        <v>172.45451909162969</v>
      </c>
      <c r="I83" s="8">
        <v>166.70173525413216</v>
      </c>
      <c r="J83" s="8">
        <v>163.73095808262732</v>
      </c>
      <c r="K83" s="8">
        <v>160.8610417966313</v>
      </c>
      <c r="L83" s="8">
        <v>158.35969016427535</v>
      </c>
      <c r="M83" s="8">
        <v>156.41162403826161</v>
      </c>
      <c r="N83" s="8">
        <v>194.12152662762159</v>
      </c>
      <c r="O83" s="8">
        <v>190.91575280460444</v>
      </c>
      <c r="P83" s="8">
        <v>190.35690371631762</v>
      </c>
      <c r="Q83" s="8">
        <v>190.03003355950881</v>
      </c>
      <c r="R83" s="8">
        <v>189.98856311083387</v>
      </c>
      <c r="S83" s="8">
        <v>187.93721114308519</v>
      </c>
      <c r="T83" s="8">
        <v>182.68446486361472</v>
      </c>
      <c r="U83" s="8">
        <v>179.60440599568719</v>
      </c>
      <c r="V83" s="8">
        <v>177.64032157446721</v>
      </c>
      <c r="W83" s="8">
        <v>175.26560615512577</v>
      </c>
      <c r="X83" s="8">
        <v>174.64882719887348</v>
      </c>
      <c r="Y83" s="8">
        <v>174.43085880640467</v>
      </c>
    </row>
    <row r="84" spans="1:25" x14ac:dyDescent="0.25">
      <c r="A84" s="5" t="s">
        <v>88</v>
      </c>
      <c r="B84" s="5" t="s">
        <v>93</v>
      </c>
      <c r="C84" s="6">
        <v>3349.5332355364135</v>
      </c>
      <c r="D84" s="6">
        <v>3341.4635691487565</v>
      </c>
      <c r="E84" s="6">
        <v>3400.3903526474419</v>
      </c>
      <c r="F84" s="6">
        <v>3341.360898104956</v>
      </c>
      <c r="G84" s="6">
        <v>3326.9281869383699</v>
      </c>
      <c r="H84" s="6">
        <v>3338.7530521461449</v>
      </c>
      <c r="I84" s="6">
        <v>3382.3496831922885</v>
      </c>
      <c r="J84" s="6">
        <v>3336.1789100524215</v>
      </c>
      <c r="K84" s="6">
        <v>3319.7004649262121</v>
      </c>
      <c r="L84" s="6">
        <v>3339.6280475552776</v>
      </c>
      <c r="M84" s="6">
        <v>3341.0036916541703</v>
      </c>
      <c r="N84" s="6">
        <v>3337.5440943718627</v>
      </c>
      <c r="O84" s="6">
        <v>3351.2285995866746</v>
      </c>
      <c r="P84" s="6">
        <v>3341.3816119062171</v>
      </c>
      <c r="Q84" s="6">
        <v>3367.1529095493484</v>
      </c>
      <c r="R84" s="6">
        <v>3393.534352637083</v>
      </c>
      <c r="S84" s="6">
        <v>3427.5257885275682</v>
      </c>
      <c r="T84" s="6">
        <v>3494.2051862843218</v>
      </c>
      <c r="U84" s="6">
        <v>3517.556115937633</v>
      </c>
      <c r="V84" s="6">
        <v>3451.3526305493538</v>
      </c>
      <c r="W84" s="6">
        <v>3434.6589152571305</v>
      </c>
      <c r="X84" s="6">
        <v>3438.864449246043</v>
      </c>
      <c r="Y84" s="6">
        <v>3398.005057777882</v>
      </c>
    </row>
    <row r="85" spans="1:25" x14ac:dyDescent="0.25">
      <c r="A85" s="7" t="s">
        <v>88</v>
      </c>
      <c r="B85" s="7" t="s">
        <v>94</v>
      </c>
      <c r="C85" s="8">
        <v>79.556699999999992</v>
      </c>
      <c r="D85" s="8">
        <v>80.403342919525898</v>
      </c>
      <c r="E85" s="8">
        <v>78.97290000000001</v>
      </c>
      <c r="F85" s="8">
        <v>78.97290000000001</v>
      </c>
      <c r="G85" s="8">
        <v>78.972899999999996</v>
      </c>
      <c r="H85" s="8">
        <v>78.072712850904566</v>
      </c>
      <c r="I85" s="8">
        <v>79.2037172177168</v>
      </c>
      <c r="J85" s="8">
        <v>78.219804304429204</v>
      </c>
      <c r="K85" s="8">
        <v>77.55597340403412</v>
      </c>
      <c r="L85" s="8">
        <v>78.055557517155336</v>
      </c>
      <c r="M85" s="8">
        <v>77.912659638178425</v>
      </c>
      <c r="N85" s="8">
        <v>78.031187398627566</v>
      </c>
      <c r="O85" s="8">
        <v>75.675600000000003</v>
      </c>
      <c r="P85" s="8">
        <v>75.560191391141601</v>
      </c>
      <c r="Q85" s="8">
        <v>74.753578789769179</v>
      </c>
      <c r="R85" s="8">
        <v>76.442963880224582</v>
      </c>
      <c r="S85" s="8">
        <v>75.794614971927643</v>
      </c>
      <c r="T85" s="8">
        <v>75.933417217716766</v>
      </c>
      <c r="U85" s="8">
        <v>75.818008608858392</v>
      </c>
      <c r="V85" s="8">
        <v>82.297449532121689</v>
      </c>
      <c r="W85" s="8">
        <v>80.652824019846975</v>
      </c>
      <c r="X85" s="8">
        <v>82.419955894601571</v>
      </c>
      <c r="Y85" s="8">
        <v>84.56798309479332</v>
      </c>
    </row>
    <row r="86" spans="1:25" x14ac:dyDescent="0.25">
      <c r="A86" s="5" t="s">
        <v>88</v>
      </c>
      <c r="B86" s="5" t="s">
        <v>95</v>
      </c>
      <c r="C86" s="6">
        <v>189.66684975079664</v>
      </c>
      <c r="D86" s="6">
        <v>211.91855897247376</v>
      </c>
      <c r="E86" s="6">
        <v>212.76023982539797</v>
      </c>
      <c r="F86" s="6">
        <v>215.54884385539032</v>
      </c>
      <c r="G86" s="6">
        <v>212.02684276721209</v>
      </c>
      <c r="H86" s="6">
        <v>209.30598671360409</v>
      </c>
      <c r="I86" s="6">
        <v>206.8012979235462</v>
      </c>
      <c r="J86" s="6">
        <v>210.58353894044689</v>
      </c>
      <c r="K86" s="6">
        <v>211.15139382407986</v>
      </c>
      <c r="L86" s="6">
        <v>209.88776312877252</v>
      </c>
      <c r="M86" s="6">
        <v>206.2681124772013</v>
      </c>
      <c r="N86" s="6">
        <v>207.02980838228572</v>
      </c>
      <c r="O86" s="6">
        <v>205.85845316243044</v>
      </c>
      <c r="P86" s="6">
        <v>203.18195242439327</v>
      </c>
      <c r="Q86" s="6">
        <v>203.06829962571297</v>
      </c>
      <c r="R86" s="6">
        <v>201.18183674360574</v>
      </c>
      <c r="S86" s="6">
        <v>204.8130282595134</v>
      </c>
      <c r="T86" s="6">
        <v>203.53544065232967</v>
      </c>
      <c r="U86" s="6">
        <v>203.12683179393912</v>
      </c>
      <c r="V86" s="6">
        <v>207.88936630349289</v>
      </c>
      <c r="W86" s="6">
        <v>207.09666693641014</v>
      </c>
      <c r="X86" s="6">
        <v>200.28296320386707</v>
      </c>
      <c r="Y86" s="6">
        <v>204.83571979505763</v>
      </c>
    </row>
    <row r="87" spans="1:25" x14ac:dyDescent="0.25">
      <c r="A87" s="7" t="s">
        <v>88</v>
      </c>
      <c r="B87" s="7" t="s">
        <v>96</v>
      </c>
      <c r="C87" s="8">
        <v>24.778602669109649</v>
      </c>
      <c r="D87" s="8">
        <v>24.182345508711087</v>
      </c>
      <c r="E87" s="8">
        <v>27.548346778265191</v>
      </c>
      <c r="F87" s="8">
        <v>17.38852147526541</v>
      </c>
      <c r="G87" s="8">
        <v>14.27816600406906</v>
      </c>
      <c r="H87" s="8">
        <v>32.506550165986702</v>
      </c>
      <c r="I87" s="8">
        <v>24.516032427753874</v>
      </c>
      <c r="J87" s="8">
        <v>27.750717420096109</v>
      </c>
      <c r="K87" s="8">
        <v>25.443480950329953</v>
      </c>
      <c r="L87" s="8">
        <v>38.141796626080883</v>
      </c>
      <c r="M87" s="8">
        <v>26.888147194684478</v>
      </c>
      <c r="N87" s="8">
        <v>28.896319412545576</v>
      </c>
      <c r="O87" s="8">
        <v>22.270742358078607</v>
      </c>
      <c r="P87" s="8">
        <v>22.047223943661542</v>
      </c>
      <c r="Q87" s="8">
        <v>23.443668148923649</v>
      </c>
      <c r="R87" s="8">
        <v>23.315720525445307</v>
      </c>
      <c r="S87" s="8">
        <v>22.433486021917371</v>
      </c>
      <c r="T87" s="8">
        <v>30.167671893367658</v>
      </c>
      <c r="U87" s="8">
        <v>20.792188440577274</v>
      </c>
      <c r="V87" s="8">
        <v>20.748194335218237</v>
      </c>
      <c r="W87" s="8">
        <v>20.78963072056667</v>
      </c>
      <c r="X87" s="8">
        <v>28.497802962462977</v>
      </c>
      <c r="Y87" s="8">
        <v>19.176925410688302</v>
      </c>
    </row>
    <row r="88" spans="1:25" x14ac:dyDescent="0.25">
      <c r="A88" s="5" t="s">
        <v>97</v>
      </c>
      <c r="B88" s="5" t="s">
        <v>28</v>
      </c>
      <c r="C88" s="6">
        <v>43720.23882138198</v>
      </c>
      <c r="D88" s="6">
        <v>44438.599812394372</v>
      </c>
      <c r="E88" s="6">
        <v>44584.159491424754</v>
      </c>
      <c r="F88" s="6">
        <v>44608.135609609053</v>
      </c>
      <c r="G88" s="6">
        <v>44673.214924131404</v>
      </c>
      <c r="H88" s="6">
        <v>44668.774330092681</v>
      </c>
      <c r="I88" s="6">
        <v>45302.992929318338</v>
      </c>
      <c r="J88" s="6">
        <v>45471.651013174764</v>
      </c>
      <c r="K88" s="6">
        <v>45498.13012641597</v>
      </c>
      <c r="L88" s="6">
        <v>45806.545713518542</v>
      </c>
      <c r="M88" s="6">
        <v>45638.19587932829</v>
      </c>
      <c r="N88" s="6">
        <v>45655.902064861366</v>
      </c>
      <c r="O88" s="6">
        <v>45912.046333566526</v>
      </c>
      <c r="P88" s="6">
        <v>46841.039904427038</v>
      </c>
      <c r="Q88" s="6">
        <v>47146.328234967805</v>
      </c>
      <c r="R88" s="6">
        <v>47300.332969856077</v>
      </c>
      <c r="S88" s="6">
        <v>47355.454351437751</v>
      </c>
      <c r="T88" s="6">
        <v>47260.758046268609</v>
      </c>
      <c r="U88" s="6">
        <v>45826.653299151898</v>
      </c>
      <c r="V88" s="6">
        <v>45441.857270177919</v>
      </c>
      <c r="W88" s="6">
        <v>47454.010883014133</v>
      </c>
      <c r="X88" s="6">
        <v>46085.084172959199</v>
      </c>
      <c r="Y88" s="6">
        <v>45932.712628185545</v>
      </c>
    </row>
    <row r="89" spans="1:25" x14ac:dyDescent="0.25">
      <c r="A89" s="7" t="s">
        <v>97</v>
      </c>
      <c r="B89" s="7" t="s">
        <v>30</v>
      </c>
      <c r="C89" s="8">
        <v>199.85988771110053</v>
      </c>
      <c r="D89" s="8">
        <v>203.16471578168111</v>
      </c>
      <c r="E89" s="8">
        <v>210.81660318095555</v>
      </c>
      <c r="F89" s="8">
        <v>208.26582133678167</v>
      </c>
      <c r="G89" s="8">
        <v>212.98487960164104</v>
      </c>
      <c r="H89" s="8">
        <v>218.62878428724434</v>
      </c>
      <c r="I89" s="8">
        <v>219.82718973464247</v>
      </c>
      <c r="J89" s="8">
        <v>221.29680917030572</v>
      </c>
      <c r="K89" s="8">
        <v>226.07700898315667</v>
      </c>
      <c r="L89" s="8">
        <v>235.84463312538992</v>
      </c>
      <c r="M89" s="8">
        <v>239.27347985028075</v>
      </c>
      <c r="N89" s="8">
        <v>239.17027199001879</v>
      </c>
      <c r="O89" s="8">
        <v>240.29603979513902</v>
      </c>
      <c r="P89" s="8">
        <v>236.6318417342483</v>
      </c>
      <c r="Q89" s="8">
        <v>239.07973025577053</v>
      </c>
      <c r="R89" s="8">
        <v>233.86666694846056</v>
      </c>
      <c r="S89" s="8">
        <v>232.80389463410745</v>
      </c>
      <c r="T89" s="8">
        <v>230.09227263445499</v>
      </c>
      <c r="U89" s="8">
        <v>166.67501552947701</v>
      </c>
      <c r="V89" s="8">
        <v>224.92262850900417</v>
      </c>
      <c r="W89" s="8">
        <v>237.98607716316616</v>
      </c>
      <c r="X89" s="8">
        <v>242.82131650407283</v>
      </c>
      <c r="Y89" s="8">
        <v>246.56617394560129</v>
      </c>
    </row>
    <row r="90" spans="1:25" x14ac:dyDescent="0.25">
      <c r="A90" s="5" t="s">
        <v>97</v>
      </c>
      <c r="B90" s="5" t="s">
        <v>98</v>
      </c>
      <c r="C90" s="6">
        <v>4421.2802348123669</v>
      </c>
      <c r="D90" s="6">
        <v>4482.3376144314307</v>
      </c>
      <c r="E90" s="6">
        <v>4484.6687293818204</v>
      </c>
      <c r="F90" s="6">
        <v>4482.5966901342163</v>
      </c>
      <c r="G90" s="6">
        <v>4493.5770908473423</v>
      </c>
      <c r="H90" s="6">
        <v>4519.1904919042263</v>
      </c>
      <c r="I90" s="6">
        <v>4574.1834355098845</v>
      </c>
      <c r="J90" s="6">
        <v>4570.9460990554162</v>
      </c>
      <c r="K90" s="6">
        <v>4542.788607039698</v>
      </c>
      <c r="L90" s="6">
        <v>4544.6906596030622</v>
      </c>
      <c r="M90" s="6">
        <v>4522.3942696572249</v>
      </c>
      <c r="N90" s="6">
        <v>4501.6084198822364</v>
      </c>
      <c r="O90" s="6">
        <v>4490.106997393761</v>
      </c>
      <c r="P90" s="6">
        <v>4592.3384912276215</v>
      </c>
      <c r="Q90" s="6">
        <v>4613.3802052409583</v>
      </c>
      <c r="R90" s="6">
        <v>4613.7622206812275</v>
      </c>
      <c r="S90" s="6">
        <v>4600.3626842958547</v>
      </c>
      <c r="T90" s="6">
        <v>4595.7022470156053</v>
      </c>
      <c r="U90" s="6">
        <v>4621.4126610440853</v>
      </c>
      <c r="V90" s="6">
        <v>4604.7699985284944</v>
      </c>
      <c r="W90" s="6">
        <v>4558.2879536489772</v>
      </c>
      <c r="X90" s="6">
        <v>4528.1898811046767</v>
      </c>
      <c r="Y90" s="6">
        <v>4514.1331889199564</v>
      </c>
    </row>
    <row r="91" spans="1:25" x14ac:dyDescent="0.25">
      <c r="A91" s="7" t="s">
        <v>97</v>
      </c>
      <c r="B91" s="7" t="s">
        <v>99</v>
      </c>
      <c r="C91" s="8">
        <v>121.5968939868885</v>
      </c>
      <c r="D91" s="8">
        <v>122.25722011513443</v>
      </c>
      <c r="E91" s="8">
        <v>122.88597688363063</v>
      </c>
      <c r="F91" s="8">
        <v>120.95096504993795</v>
      </c>
      <c r="G91" s="8">
        <v>121.55052751612962</v>
      </c>
      <c r="H91" s="8">
        <v>121.43811324725642</v>
      </c>
      <c r="I91" s="8">
        <v>118.67091647790261</v>
      </c>
      <c r="J91" s="8">
        <v>118.8272076019021</v>
      </c>
      <c r="K91" s="8">
        <v>116.40867047531154</v>
      </c>
      <c r="L91" s="8">
        <v>111.77992990896918</v>
      </c>
      <c r="M91" s="8">
        <v>112.21054606615581</v>
      </c>
      <c r="N91" s="8">
        <v>111.93223557665881</v>
      </c>
      <c r="O91" s="8">
        <v>110.80754807706398</v>
      </c>
      <c r="P91" s="8">
        <v>110.25674144743172</v>
      </c>
      <c r="Q91" s="8">
        <v>109.45667906558978</v>
      </c>
      <c r="R91" s="8">
        <v>108.22375341471766</v>
      </c>
      <c r="S91" s="8">
        <v>108.28900973915592</v>
      </c>
      <c r="T91" s="8">
        <v>106.04681223462588</v>
      </c>
      <c r="U91" s="8">
        <v>110.01561866007813</v>
      </c>
      <c r="V91" s="8">
        <v>109.85227573451523</v>
      </c>
      <c r="W91" s="8">
        <v>109.05219287049533</v>
      </c>
      <c r="X91" s="8">
        <v>109.05432187860147</v>
      </c>
      <c r="Y91" s="8">
        <v>108.05568039331573</v>
      </c>
    </row>
    <row r="92" spans="1:25" x14ac:dyDescent="0.25">
      <c r="A92" s="5" t="s">
        <v>97</v>
      </c>
      <c r="B92" s="5" t="s">
        <v>100</v>
      </c>
      <c r="C92" s="6">
        <v>37.467392956084907</v>
      </c>
      <c r="D92" s="6">
        <v>40.583791957480443</v>
      </c>
      <c r="E92" s="6">
        <v>40.451360515837479</v>
      </c>
      <c r="F92" s="6">
        <v>43.24025088924369</v>
      </c>
      <c r="G92" s="6">
        <v>44.280799859923654</v>
      </c>
      <c r="H92" s="6">
        <v>45.193779149827975</v>
      </c>
      <c r="I92" s="6">
        <v>45.067016828108315</v>
      </c>
      <c r="J92" s="6">
        <v>44.320159435719042</v>
      </c>
      <c r="K92" s="6">
        <v>45.221629304000757</v>
      </c>
      <c r="L92" s="6">
        <v>47.392443810983984</v>
      </c>
      <c r="M92" s="6">
        <v>48.339033381223672</v>
      </c>
      <c r="N92" s="6">
        <v>47.046844286071547</v>
      </c>
      <c r="O92" s="6">
        <v>46.699630782217923</v>
      </c>
      <c r="P92" s="6">
        <v>48.955326406118111</v>
      </c>
      <c r="Q92" s="6">
        <v>51.360234776785006</v>
      </c>
      <c r="R92" s="6">
        <v>50.912420595042441</v>
      </c>
      <c r="S92" s="6">
        <v>51.365478449538877</v>
      </c>
      <c r="T92" s="6">
        <v>52.295851819656505</v>
      </c>
      <c r="U92" s="6">
        <v>47.691021907438156</v>
      </c>
      <c r="V92" s="6">
        <v>49.371190701054509</v>
      </c>
      <c r="W92" s="6">
        <v>50.381628488402612</v>
      </c>
      <c r="X92" s="6">
        <v>51.308963077020159</v>
      </c>
      <c r="Y92" s="6">
        <v>53.291576704732215</v>
      </c>
    </row>
    <row r="93" spans="1:25" x14ac:dyDescent="0.25">
      <c r="A93" s="7" t="s">
        <v>97</v>
      </c>
      <c r="B93" s="7" t="s">
        <v>101</v>
      </c>
      <c r="C93" s="8">
        <v>936.71420323450457</v>
      </c>
      <c r="D93" s="8">
        <v>944.688836079167</v>
      </c>
      <c r="E93" s="8">
        <v>956.90442086827852</v>
      </c>
      <c r="F93" s="8">
        <v>950.55700143566571</v>
      </c>
      <c r="G93" s="8">
        <v>951.22720990130313</v>
      </c>
      <c r="H93" s="8">
        <v>951.81929718900005</v>
      </c>
      <c r="I93" s="8">
        <v>963.59845385772439</v>
      </c>
      <c r="J93" s="8">
        <v>969.62389724203229</v>
      </c>
      <c r="K93" s="8">
        <v>957.75588449011912</v>
      </c>
      <c r="L93" s="8">
        <v>954.60978919395848</v>
      </c>
      <c r="M93" s="8">
        <v>961.70802909916983</v>
      </c>
      <c r="N93" s="8">
        <v>964.11673043804865</v>
      </c>
      <c r="O93" s="8">
        <v>962.74021487266896</v>
      </c>
      <c r="P93" s="8">
        <v>964.25335674208418</v>
      </c>
      <c r="Q93" s="8">
        <v>962.34621445869527</v>
      </c>
      <c r="R93" s="8">
        <v>962.51368217339802</v>
      </c>
      <c r="S93" s="8">
        <v>969.7845502987368</v>
      </c>
      <c r="T93" s="8">
        <v>982.91810484237465</v>
      </c>
      <c r="U93" s="8">
        <v>990.56939346461763</v>
      </c>
      <c r="V93" s="8">
        <v>975.527237520585</v>
      </c>
      <c r="W93" s="8">
        <v>960.14203558532245</v>
      </c>
      <c r="X93" s="8">
        <v>954.06767110013084</v>
      </c>
      <c r="Y93" s="8">
        <v>943.59349590110173</v>
      </c>
    </row>
    <row r="94" spans="1:25" x14ac:dyDescent="0.25">
      <c r="A94" s="5" t="s">
        <v>97</v>
      </c>
      <c r="B94" s="5" t="s">
        <v>102</v>
      </c>
      <c r="C94" s="6">
        <v>5.1480189650366031</v>
      </c>
      <c r="D94" s="6">
        <v>5.7880688708671242</v>
      </c>
      <c r="E94" s="6">
        <v>0</v>
      </c>
      <c r="F94" s="6">
        <v>0</v>
      </c>
      <c r="G94" s="6">
        <v>5.1080938240798499</v>
      </c>
      <c r="H94" s="6">
        <v>5.0956172177167813</v>
      </c>
      <c r="I94" s="6">
        <v>5.0051618215845295</v>
      </c>
      <c r="J94" s="6">
        <v>5.4449621958827192</v>
      </c>
      <c r="K94" s="6">
        <v>5.0394724890829696</v>
      </c>
      <c r="L94" s="6">
        <v>5.0904533374922023</v>
      </c>
      <c r="M94" s="6">
        <v>5.509168247036806</v>
      </c>
      <c r="N94" s="6">
        <v>0</v>
      </c>
      <c r="O94" s="6">
        <v>0</v>
      </c>
      <c r="P94" s="6">
        <v>0</v>
      </c>
      <c r="Q94" s="6">
        <v>0</v>
      </c>
      <c r="R94" s="6">
        <v>5.0761072988147227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5</v>
      </c>
      <c r="Y94" s="6">
        <v>6</v>
      </c>
    </row>
    <row r="95" spans="1:25" x14ac:dyDescent="0.25">
      <c r="A95" s="7" t="s">
        <v>97</v>
      </c>
      <c r="B95" s="7" t="s">
        <v>103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5.7027000000000001</v>
      </c>
      <c r="K95" s="8">
        <v>5.5676000000000005</v>
      </c>
      <c r="L95" s="8">
        <v>5.5675999999999997</v>
      </c>
      <c r="M95" s="8">
        <v>5.5676000000000005</v>
      </c>
      <c r="N95" s="8">
        <v>6.7568000000000001</v>
      </c>
      <c r="O95" s="8">
        <v>7.4324999999999992</v>
      </c>
      <c r="P95" s="8">
        <v>7.4324999999999992</v>
      </c>
      <c r="Q95" s="8">
        <v>7.4324999999999992</v>
      </c>
      <c r="R95" s="8">
        <v>7.7880832813474736</v>
      </c>
      <c r="S95" s="8">
        <v>7.5260745477230184</v>
      </c>
      <c r="T95" s="8">
        <v>8.1914534061135367</v>
      </c>
      <c r="U95" s="8">
        <v>8.6311492202121016</v>
      </c>
      <c r="V95" s="8">
        <v>8.4252852152214608</v>
      </c>
      <c r="W95" s="8">
        <v>8.9624438540815028</v>
      </c>
      <c r="X95" s="8">
        <v>8.6040533374922017</v>
      </c>
      <c r="Y95" s="8">
        <v>8.7849641297567072</v>
      </c>
    </row>
    <row r="96" spans="1:25" x14ac:dyDescent="0.25">
      <c r="A96" s="5" t="s">
        <v>97</v>
      </c>
      <c r="B96" s="5" t="s">
        <v>104</v>
      </c>
      <c r="C96" s="6">
        <v>714.91492772334061</v>
      </c>
      <c r="D96" s="6">
        <v>721.41573661222287</v>
      </c>
      <c r="E96" s="6">
        <v>728.51431720881556</v>
      </c>
      <c r="F96" s="6">
        <v>731.3346985889624</v>
      </c>
      <c r="G96" s="6">
        <v>733.58476803868268</v>
      </c>
      <c r="H96" s="6">
        <v>730.8992831775987</v>
      </c>
      <c r="I96" s="6">
        <v>728.35734254565944</v>
      </c>
      <c r="J96" s="6">
        <v>733.16096677309042</v>
      </c>
      <c r="K96" s="6">
        <v>738.81067477431691</v>
      </c>
      <c r="L96" s="6">
        <v>734.16165198964597</v>
      </c>
      <c r="M96" s="6">
        <v>739.53981639316191</v>
      </c>
      <c r="N96" s="6">
        <v>748.87850461289963</v>
      </c>
      <c r="O96" s="6">
        <v>764.31629880137803</v>
      </c>
      <c r="P96" s="6">
        <v>774.44655789151818</v>
      </c>
      <c r="Q96" s="6">
        <v>782.28016534832648</v>
      </c>
      <c r="R96" s="6">
        <v>787.72510319930973</v>
      </c>
      <c r="S96" s="6">
        <v>793.52352827099196</v>
      </c>
      <c r="T96" s="6">
        <v>799.58469206703717</v>
      </c>
      <c r="U96" s="6">
        <v>809.77933279660488</v>
      </c>
      <c r="V96" s="6">
        <v>814.90283782559811</v>
      </c>
      <c r="W96" s="6">
        <v>811.4782237369426</v>
      </c>
      <c r="X96" s="6">
        <v>809.54712842176468</v>
      </c>
      <c r="Y96" s="6">
        <v>809.26455582027791</v>
      </c>
    </row>
    <row r="97" spans="1:25" x14ac:dyDescent="0.25">
      <c r="A97" s="7" t="s">
        <v>97</v>
      </c>
      <c r="B97" s="7" t="s">
        <v>105</v>
      </c>
      <c r="C97" s="8">
        <v>21.792877575865241</v>
      </c>
      <c r="D97" s="8">
        <v>22.499006583677566</v>
      </c>
      <c r="E97" s="8">
        <v>22.592173333819076</v>
      </c>
      <c r="F97" s="8">
        <v>22.56308572764457</v>
      </c>
      <c r="G97" s="8">
        <v>22.490329584105794</v>
      </c>
      <c r="H97" s="8">
        <v>22.725913970522502</v>
      </c>
      <c r="I97" s="8">
        <v>22.637711304687613</v>
      </c>
      <c r="J97" s="8">
        <v>21.93968797343371</v>
      </c>
      <c r="K97" s="8">
        <v>22.077441972186051</v>
      </c>
      <c r="L97" s="8">
        <v>23.942465187027747</v>
      </c>
      <c r="M97" s="8">
        <v>24.101209348177207</v>
      </c>
      <c r="N97" s="8">
        <v>24.786585278703569</v>
      </c>
      <c r="O97" s="8">
        <v>24.719241662587685</v>
      </c>
      <c r="P97" s="8">
        <v>24.212420429992296</v>
      </c>
      <c r="Q97" s="8">
        <v>23.789913902138522</v>
      </c>
      <c r="R97" s="8">
        <v>25.581572507685234</v>
      </c>
      <c r="S97" s="8">
        <v>25.055977940516108</v>
      </c>
      <c r="T97" s="8">
        <v>25.348848746298355</v>
      </c>
      <c r="U97" s="8">
        <v>25.254868459633879</v>
      </c>
      <c r="V97" s="8">
        <v>26.685814987016364</v>
      </c>
      <c r="W97" s="8">
        <v>28.043374759427692</v>
      </c>
      <c r="X97" s="8">
        <v>27.277508038948739</v>
      </c>
      <c r="Y97" s="8">
        <v>27.87434700265894</v>
      </c>
    </row>
    <row r="98" spans="1:25" x14ac:dyDescent="0.25">
      <c r="A98" s="5" t="s">
        <v>97</v>
      </c>
      <c r="B98" s="5" t="s">
        <v>106</v>
      </c>
      <c r="C98" s="6">
        <v>20.493200000000002</v>
      </c>
      <c r="D98" s="6">
        <v>20.493199999999998</v>
      </c>
      <c r="E98" s="6">
        <v>20.493200000000002</v>
      </c>
      <c r="F98" s="6">
        <v>20.519712788521524</v>
      </c>
      <c r="G98" s="6">
        <v>19.94714856418409</v>
      </c>
      <c r="H98" s="6">
        <v>19.580538303181534</v>
      </c>
      <c r="I98" s="6">
        <v>19.574300000000001</v>
      </c>
      <c r="J98" s="6">
        <v>19.584281285239189</v>
      </c>
      <c r="K98" s="6">
        <v>19.545728571904515</v>
      </c>
      <c r="L98" s="6">
        <v>19.574299999999997</v>
      </c>
      <c r="M98" s="6">
        <v>19.472999999999999</v>
      </c>
      <c r="N98" s="6">
        <v>19.472999999999999</v>
      </c>
      <c r="O98" s="6">
        <v>20.273332258064514</v>
      </c>
      <c r="P98" s="6">
        <v>20.417851340283292</v>
      </c>
      <c r="Q98" s="6">
        <v>20.3919</v>
      </c>
      <c r="R98" s="6">
        <v>19.3919</v>
      </c>
      <c r="S98" s="6">
        <v>19.3919</v>
      </c>
      <c r="T98" s="6">
        <v>19.396578727386149</v>
      </c>
      <c r="U98" s="6">
        <v>19.3919</v>
      </c>
      <c r="V98" s="6">
        <v>19.3919</v>
      </c>
      <c r="W98" s="6">
        <v>18.493898315063213</v>
      </c>
      <c r="X98" s="6">
        <v>18.472999999999999</v>
      </c>
      <c r="Y98" s="6">
        <v>18.472999999999999</v>
      </c>
    </row>
    <row r="99" spans="1:25" x14ac:dyDescent="0.25">
      <c r="A99" s="7" t="s">
        <v>97</v>
      </c>
      <c r="B99" s="7" t="s">
        <v>39</v>
      </c>
      <c r="C99" s="8">
        <v>606.03513594059905</v>
      </c>
      <c r="D99" s="8">
        <v>610.90030689529965</v>
      </c>
      <c r="E99" s="8">
        <v>611.92365654074354</v>
      </c>
      <c r="F99" s="8">
        <v>609.58317902879674</v>
      </c>
      <c r="G99" s="8">
        <v>610.74655549482486</v>
      </c>
      <c r="H99" s="8">
        <v>600.43660096219196</v>
      </c>
      <c r="I99" s="8">
        <v>614.52940280361531</v>
      </c>
      <c r="J99" s="8">
        <v>626.81475853412473</v>
      </c>
      <c r="K99" s="8">
        <v>649.47497055823032</v>
      </c>
      <c r="L99" s="8">
        <v>657.47115309992523</v>
      </c>
      <c r="M99" s="8">
        <v>673.42728804697924</v>
      </c>
      <c r="N99" s="8">
        <v>682.94640883393731</v>
      </c>
      <c r="O99" s="8">
        <v>686.25427695477038</v>
      </c>
      <c r="P99" s="8">
        <v>693.79973186139125</v>
      </c>
      <c r="Q99" s="8">
        <v>697.95309268592337</v>
      </c>
      <c r="R99" s="8">
        <v>686.14611855785893</v>
      </c>
      <c r="S99" s="8">
        <v>694.20321588273691</v>
      </c>
      <c r="T99" s="8">
        <v>695.69022966648981</v>
      </c>
      <c r="U99" s="8">
        <v>690.10510547284537</v>
      </c>
      <c r="V99" s="8">
        <v>692.899880172861</v>
      </c>
      <c r="W99" s="8">
        <v>728.39594099875751</v>
      </c>
      <c r="X99" s="8">
        <v>746.9910987332039</v>
      </c>
      <c r="Y99" s="8">
        <v>751.25891215728336</v>
      </c>
    </row>
    <row r="100" spans="1:25" x14ac:dyDescent="0.25">
      <c r="A100" s="5" t="s">
        <v>97</v>
      </c>
      <c r="B100" s="5" t="s">
        <v>107</v>
      </c>
      <c r="C100" s="6">
        <v>199.81408391028296</v>
      </c>
      <c r="D100" s="6">
        <v>203.08094885748591</v>
      </c>
      <c r="E100" s="6">
        <v>201.45667578802008</v>
      </c>
      <c r="F100" s="6">
        <v>204.86048744541969</v>
      </c>
      <c r="G100" s="6">
        <v>206.61105460323174</v>
      </c>
      <c r="H100" s="6">
        <v>208.47476328292498</v>
      </c>
      <c r="I100" s="6">
        <v>209.66205471828437</v>
      </c>
      <c r="J100" s="6">
        <v>205.66196126336814</v>
      </c>
      <c r="K100" s="6">
        <v>212.93508376457174</v>
      </c>
      <c r="L100" s="6">
        <v>216.96833249632482</v>
      </c>
      <c r="M100" s="6">
        <v>218.77997667968299</v>
      </c>
      <c r="N100" s="6">
        <v>215.45927621361847</v>
      </c>
      <c r="O100" s="6">
        <v>212.57996853673689</v>
      </c>
      <c r="P100" s="6">
        <v>210.26669246212677</v>
      </c>
      <c r="Q100" s="6">
        <v>218.50175098937086</v>
      </c>
      <c r="R100" s="6">
        <v>221.47676780093116</v>
      </c>
      <c r="S100" s="6">
        <v>224.31290653704758</v>
      </c>
      <c r="T100" s="6">
        <v>221.21658394801338</v>
      </c>
      <c r="U100" s="6">
        <v>220.50727064817593</v>
      </c>
      <c r="V100" s="6">
        <v>222.79756799113073</v>
      </c>
      <c r="W100" s="6">
        <v>223.98406375846409</v>
      </c>
      <c r="X100" s="6">
        <v>220.73142459123025</v>
      </c>
      <c r="Y100" s="6">
        <v>216.46401104620824</v>
      </c>
    </row>
    <row r="101" spans="1:25" x14ac:dyDescent="0.25">
      <c r="A101" s="7" t="s">
        <v>97</v>
      </c>
      <c r="B101" s="7" t="s">
        <v>108</v>
      </c>
      <c r="C101" s="8">
        <v>16.124866063630691</v>
      </c>
      <c r="D101" s="8">
        <v>16.056244728633811</v>
      </c>
      <c r="E101" s="8">
        <v>16.278328322045176</v>
      </c>
      <c r="F101" s="8">
        <v>15.714171515907672</v>
      </c>
      <c r="G101" s="8">
        <v>16.144557454772301</v>
      </c>
      <c r="H101" s="8">
        <v>16.845210667498439</v>
      </c>
      <c r="I101" s="8">
        <v>16.87952133499688</v>
      </c>
      <c r="J101" s="8">
        <v>16.812459575795383</v>
      </c>
      <c r="K101" s="8">
        <v>17.002144728633812</v>
      </c>
      <c r="L101" s="8">
        <v>16.838972364316906</v>
      </c>
      <c r="M101" s="8">
        <v>17.810899999999997</v>
      </c>
      <c r="N101" s="8">
        <v>17.817138303181537</v>
      </c>
      <c r="O101" s="8">
        <v>17.810899999999997</v>
      </c>
      <c r="P101" s="8">
        <v>17.848329819089209</v>
      </c>
      <c r="Q101" s="8">
        <v>17.8109</v>
      </c>
      <c r="R101" s="8">
        <v>18.770348970679979</v>
      </c>
      <c r="S101" s="8">
        <v>18.729799999999997</v>
      </c>
      <c r="T101" s="8">
        <v>19.170583031815347</v>
      </c>
      <c r="U101" s="8">
        <v>18.505343597731226</v>
      </c>
      <c r="V101" s="8">
        <v>18.412790242562355</v>
      </c>
      <c r="W101" s="8">
        <v>18.985576606363068</v>
      </c>
      <c r="X101" s="8">
        <v>19.228870430442917</v>
      </c>
      <c r="Y101" s="8">
        <v>19.648799999999998</v>
      </c>
    </row>
    <row r="102" spans="1:25" x14ac:dyDescent="0.25">
      <c r="A102" s="5" t="s">
        <v>97</v>
      </c>
      <c r="B102" s="5" t="s">
        <v>109</v>
      </c>
      <c r="C102" s="6">
        <v>597.99787400922548</v>
      </c>
      <c r="D102" s="6">
        <v>600.2377667423217</v>
      </c>
      <c r="E102" s="6">
        <v>601.19934026519627</v>
      </c>
      <c r="F102" s="6">
        <v>606.55408517952469</v>
      </c>
      <c r="G102" s="6">
        <v>641.13582549632645</v>
      </c>
      <c r="H102" s="6">
        <v>680.9110163739382</v>
      </c>
      <c r="I102" s="6">
        <v>776.39599693275898</v>
      </c>
      <c r="J102" s="6">
        <v>814.23048034596707</v>
      </c>
      <c r="K102" s="6">
        <v>935.6224949618138</v>
      </c>
      <c r="L102" s="6">
        <v>1171.811249477247</v>
      </c>
      <c r="M102" s="6">
        <v>1299.6490511419333</v>
      </c>
      <c r="N102" s="6">
        <v>1496.4990374683298</v>
      </c>
      <c r="O102" s="6">
        <v>1713.788430196721</v>
      </c>
      <c r="P102" s="6">
        <v>1768.0755703773088</v>
      </c>
      <c r="Q102" s="6">
        <v>1950.2401689861395</v>
      </c>
      <c r="R102" s="6">
        <v>2150.8169957400469</v>
      </c>
      <c r="S102" s="6">
        <v>2277.0656886468091</v>
      </c>
      <c r="T102" s="6">
        <v>2518.1845779899977</v>
      </c>
      <c r="U102" s="6">
        <v>2459.4123392974043</v>
      </c>
      <c r="V102" s="6">
        <v>2331.9826908139617</v>
      </c>
      <c r="W102" s="6">
        <v>1867.1802963495929</v>
      </c>
      <c r="X102" s="6">
        <v>1572.42661793399</v>
      </c>
      <c r="Y102" s="6">
        <v>1832.0516902523652</v>
      </c>
    </row>
    <row r="103" spans="1:25" x14ac:dyDescent="0.25">
      <c r="A103" s="7" t="s">
        <v>97</v>
      </c>
      <c r="B103" s="7" t="s">
        <v>110</v>
      </c>
      <c r="C103" s="8">
        <v>0</v>
      </c>
      <c r="D103" s="8">
        <v>0</v>
      </c>
      <c r="E103" s="8">
        <v>0</v>
      </c>
      <c r="F103" s="8">
        <v>6.2090333330000007</v>
      </c>
      <c r="G103" s="8">
        <v>6.6757000000000009</v>
      </c>
      <c r="H103" s="8">
        <v>6.6850574547723021</v>
      </c>
      <c r="I103" s="8">
        <v>6.700653212726138</v>
      </c>
      <c r="J103" s="8">
        <v>6.7287255770430443</v>
      </c>
      <c r="K103" s="8">
        <v>8.5020957579538372</v>
      </c>
      <c r="L103" s="8">
        <v>8.4690689352625128</v>
      </c>
      <c r="M103" s="8">
        <v>10.492738303181534</v>
      </c>
      <c r="N103" s="8">
        <v>12.508334061135372</v>
      </c>
      <c r="O103" s="8">
        <v>12.545763880224579</v>
      </c>
      <c r="P103" s="8">
        <v>11.498976606363069</v>
      </c>
      <c r="Q103" s="8">
        <v>12.402095757953838</v>
      </c>
      <c r="R103" s="8">
        <v>12.467112788521522</v>
      </c>
      <c r="S103" s="8">
        <v>11.572751409655284</v>
      </c>
      <c r="T103" s="8">
        <v>12.26387660636307</v>
      </c>
      <c r="U103" s="8">
        <v>13.159934857799922</v>
      </c>
      <c r="V103" s="8">
        <v>13.116300000000001</v>
      </c>
      <c r="W103" s="8">
        <v>12.116300000000001</v>
      </c>
      <c r="X103" s="8">
        <v>13.437238539930094</v>
      </c>
      <c r="Y103" s="8">
        <v>14.09742079434394</v>
      </c>
    </row>
    <row r="104" spans="1:25" x14ac:dyDescent="0.25">
      <c r="A104" s="5" t="s">
        <v>97</v>
      </c>
      <c r="B104" s="5" t="s">
        <v>111</v>
      </c>
      <c r="C104" s="6">
        <v>31.549448610468275</v>
      </c>
      <c r="D104" s="6">
        <v>32.173079164067374</v>
      </c>
      <c r="E104" s="6">
        <v>32.570611911355563</v>
      </c>
      <c r="F104" s="6">
        <v>32.418938677479723</v>
      </c>
      <c r="G104" s="6">
        <v>30.115387700255148</v>
      </c>
      <c r="H104" s="6">
        <v>29.79114663678758</v>
      </c>
      <c r="I104" s="6">
        <v>29.288477715171151</v>
      </c>
      <c r="J104" s="6">
        <v>29.295585647877971</v>
      </c>
      <c r="K104" s="6">
        <v>30.411121459762938</v>
      </c>
      <c r="L104" s="6">
        <v>31.770315221459761</v>
      </c>
      <c r="M104" s="6">
        <v>33.653333703472661</v>
      </c>
      <c r="N104" s="6">
        <v>36.709914719737995</v>
      </c>
      <c r="O104" s="6">
        <v>35.877487211002531</v>
      </c>
      <c r="P104" s="6">
        <v>38.936343792888337</v>
      </c>
      <c r="Q104" s="6">
        <v>40.696352059712623</v>
      </c>
      <c r="R104" s="6">
        <v>40.165558048483689</v>
      </c>
      <c r="S104" s="6">
        <v>42.016342005858654</v>
      </c>
      <c r="T104" s="6">
        <v>46.187651619051337</v>
      </c>
      <c r="U104" s="6">
        <v>48.907808623792661</v>
      </c>
      <c r="V104" s="6">
        <v>48.139555778383325</v>
      </c>
      <c r="W104" s="6">
        <v>47.797585285310682</v>
      </c>
      <c r="X104" s="6">
        <v>48.09856553250291</v>
      </c>
      <c r="Y104" s="6">
        <v>49.505115509699529</v>
      </c>
    </row>
    <row r="105" spans="1:25" x14ac:dyDescent="0.25">
      <c r="A105" s="7" t="s">
        <v>97</v>
      </c>
      <c r="B105" s="7" t="s">
        <v>112</v>
      </c>
      <c r="C105" s="8">
        <v>1934.6544141039658</v>
      </c>
      <c r="D105" s="8">
        <v>1969.7818088130134</v>
      </c>
      <c r="E105" s="8">
        <v>1989.5970801959988</v>
      </c>
      <c r="F105" s="8">
        <v>1981.4274600657211</v>
      </c>
      <c r="G105" s="8">
        <v>1987.852751057957</v>
      </c>
      <c r="H105" s="8">
        <v>1994.4486546632475</v>
      </c>
      <c r="I105" s="8">
        <v>2041.7057271892686</v>
      </c>
      <c r="J105" s="8">
        <v>2043.2708535278368</v>
      </c>
      <c r="K105" s="8">
        <v>2033.4497049556005</v>
      </c>
      <c r="L105" s="8">
        <v>2031.7090373272245</v>
      </c>
      <c r="M105" s="8">
        <v>2022.9996348697057</v>
      </c>
      <c r="N105" s="8">
        <v>2022.5393350121526</v>
      </c>
      <c r="O105" s="8">
        <v>2014.6076862332231</v>
      </c>
      <c r="P105" s="8">
        <v>2046.1072617870643</v>
      </c>
      <c r="Q105" s="8">
        <v>2051.4494362438672</v>
      </c>
      <c r="R105" s="8">
        <v>2058.2769383104155</v>
      </c>
      <c r="S105" s="8">
        <v>2051.1099681902697</v>
      </c>
      <c r="T105" s="8">
        <v>2051.0620185079811</v>
      </c>
      <c r="U105" s="8">
        <v>2092.174866746976</v>
      </c>
      <c r="V105" s="8">
        <v>2088.0440975333145</v>
      </c>
      <c r="W105" s="8">
        <v>2074.2427424836924</v>
      </c>
      <c r="X105" s="8">
        <v>2067.7865422573759</v>
      </c>
      <c r="Y105" s="8">
        <v>2064.8234084270407</v>
      </c>
    </row>
    <row r="106" spans="1:25" x14ac:dyDescent="0.25">
      <c r="A106" s="5" t="s">
        <v>97</v>
      </c>
      <c r="B106" s="5" t="s">
        <v>113</v>
      </c>
      <c r="C106" s="6">
        <v>6.8108000000000004</v>
      </c>
      <c r="D106" s="6">
        <v>6.8108000000000004</v>
      </c>
      <c r="E106" s="6">
        <v>6.8108000000000004</v>
      </c>
      <c r="F106" s="6">
        <v>6.8108000000000004</v>
      </c>
      <c r="G106" s="6">
        <v>6.8108000000000004</v>
      </c>
      <c r="H106" s="6">
        <v>6.8108000000000004</v>
      </c>
      <c r="I106" s="6">
        <v>6.8108000000000004</v>
      </c>
      <c r="J106" s="6">
        <v>6.8108000000000004</v>
      </c>
      <c r="K106" s="6">
        <v>6.8108000000000004</v>
      </c>
      <c r="L106" s="6">
        <v>6.8191593264714818</v>
      </c>
      <c r="M106" s="6">
        <v>6.8108000000000004</v>
      </c>
      <c r="N106" s="6">
        <v>6.8108000000000004</v>
      </c>
      <c r="O106" s="6">
        <v>6.85758727386151</v>
      </c>
      <c r="P106" s="6">
        <v>6.8108000000000004</v>
      </c>
      <c r="Q106" s="6">
        <v>5.8108000000000004</v>
      </c>
      <c r="R106" s="6">
        <v>5.8108000000000004</v>
      </c>
      <c r="S106" s="6">
        <v>5.8108000000000004</v>
      </c>
      <c r="T106" s="6">
        <v>5.8170383031815343</v>
      </c>
      <c r="U106" s="6">
        <v>6.8201574547723016</v>
      </c>
      <c r="V106" s="6">
        <v>7.1011225806451623</v>
      </c>
      <c r="W106" s="6">
        <v>6.8185978789769184</v>
      </c>
      <c r="X106" s="6">
        <v>5.8108000000000004</v>
      </c>
      <c r="Y106" s="6">
        <v>7.8108000000000004</v>
      </c>
    </row>
    <row r="107" spans="1:25" x14ac:dyDescent="0.25">
      <c r="A107" s="7" t="s">
        <v>97</v>
      </c>
      <c r="B107" s="7" t="s">
        <v>114</v>
      </c>
      <c r="C107" s="8">
        <v>33669.428831820835</v>
      </c>
      <c r="D107" s="8">
        <v>34258.571259438395</v>
      </c>
      <c r="E107" s="8">
        <v>34351.717449520445</v>
      </c>
      <c r="F107" s="8">
        <v>34379.679999956454</v>
      </c>
      <c r="G107" s="8">
        <v>34381.651664361147</v>
      </c>
      <c r="H107" s="8">
        <v>34310.647353668479</v>
      </c>
      <c r="I107" s="8">
        <v>34719.936085269859</v>
      </c>
      <c r="J107" s="8">
        <v>34834.192393504971</v>
      </c>
      <c r="K107" s="8">
        <v>34753.056931402192</v>
      </c>
      <c r="L107" s="8">
        <v>34806.796611811667</v>
      </c>
      <c r="M107" s="8">
        <v>34504.396868268188</v>
      </c>
      <c r="N107" s="8">
        <v>34324.59981199992</v>
      </c>
      <c r="O107" s="8">
        <v>34369.670704158882</v>
      </c>
      <c r="P107" s="8">
        <v>35098.78330628691</v>
      </c>
      <c r="Q107" s="8">
        <v>35171.806556408861</v>
      </c>
      <c r="R107" s="8">
        <v>35126.363792886674</v>
      </c>
      <c r="S107" s="8">
        <v>35054.034432725159</v>
      </c>
      <c r="T107" s="8">
        <v>34701.97751053566</v>
      </c>
      <c r="U107" s="8">
        <v>33296.815292052961</v>
      </c>
      <c r="V107" s="8">
        <v>33002.224565130644</v>
      </c>
      <c r="W107" s="8">
        <v>35514.192568740975</v>
      </c>
      <c r="X107" s="8">
        <v>34472.246206416909</v>
      </c>
      <c r="Y107" s="8">
        <v>34069.336352237769</v>
      </c>
    </row>
    <row r="108" spans="1:25" x14ac:dyDescent="0.25">
      <c r="A108" s="5" t="s">
        <v>97</v>
      </c>
      <c r="B108" s="5" t="s">
        <v>115</v>
      </c>
      <c r="C108" s="6">
        <v>18.803899999999999</v>
      </c>
      <c r="D108" s="6">
        <v>17.803899999999999</v>
      </c>
      <c r="E108" s="6">
        <v>17.803899999999999</v>
      </c>
      <c r="F108" s="6">
        <v>18.264700000000001</v>
      </c>
      <c r="G108" s="6">
        <v>17.087053222619161</v>
      </c>
      <c r="H108" s="6">
        <v>16.888591406459199</v>
      </c>
      <c r="I108" s="6">
        <v>17.008129032258065</v>
      </c>
      <c r="J108" s="6">
        <v>17.851199999999999</v>
      </c>
      <c r="K108" s="6">
        <v>18.040400000000002</v>
      </c>
      <c r="L108" s="6">
        <v>19.485032258064521</v>
      </c>
      <c r="M108" s="6">
        <v>19.256599999999999</v>
      </c>
      <c r="N108" s="6">
        <v>18.863624400132018</v>
      </c>
      <c r="O108" s="6">
        <v>18.186184733708245</v>
      </c>
      <c r="P108" s="6">
        <v>18.182783343730502</v>
      </c>
      <c r="Q108" s="6">
        <v>19.078868683718028</v>
      </c>
      <c r="R108" s="6">
        <v>20.234732439176543</v>
      </c>
      <c r="S108" s="6">
        <v>20.77116239913066</v>
      </c>
      <c r="T108" s="6">
        <v>25.54129226682468</v>
      </c>
      <c r="U108" s="6">
        <v>27.459644383631616</v>
      </c>
      <c r="V108" s="6">
        <v>29.519890123357413</v>
      </c>
      <c r="W108" s="6">
        <v>25.799010241344625</v>
      </c>
      <c r="X108" s="6">
        <v>22.137070492825952</v>
      </c>
      <c r="Y108" s="6">
        <v>23.305902183406118</v>
      </c>
    </row>
    <row r="109" spans="1:25" x14ac:dyDescent="0.25">
      <c r="A109" s="7" t="s">
        <v>97</v>
      </c>
      <c r="B109" s="7" t="s">
        <v>116</v>
      </c>
      <c r="C109" s="8">
        <v>137.49557686992111</v>
      </c>
      <c r="D109" s="8">
        <v>140.20272148485003</v>
      </c>
      <c r="E109" s="8">
        <v>139.61112253159436</v>
      </c>
      <c r="F109" s="8">
        <v>142.33474522544813</v>
      </c>
      <c r="G109" s="8">
        <v>141.10589944427949</v>
      </c>
      <c r="H109" s="8">
        <v>139.68159891790046</v>
      </c>
      <c r="I109" s="8">
        <v>139.66996155487007</v>
      </c>
      <c r="J109" s="8">
        <v>137.97054410703512</v>
      </c>
      <c r="K109" s="8">
        <v>140.54639860414841</v>
      </c>
      <c r="L109" s="8">
        <v>143.24020675923919</v>
      </c>
      <c r="M109" s="8">
        <v>139.95002523338863</v>
      </c>
      <c r="N109" s="8">
        <v>141.47657637627447</v>
      </c>
      <c r="O109" s="8">
        <v>139.74792257973394</v>
      </c>
      <c r="P109" s="8">
        <v>135.88712823189871</v>
      </c>
      <c r="Q109" s="8">
        <v>136.46734056843732</v>
      </c>
      <c r="R109" s="8">
        <v>134.1596895966621</v>
      </c>
      <c r="S109" s="8">
        <v>132.68452532706249</v>
      </c>
      <c r="T109" s="8">
        <v>130.42442292330878</v>
      </c>
      <c r="U109" s="8">
        <v>130.81653217906285</v>
      </c>
      <c r="V109" s="8">
        <v>132.20422195997733</v>
      </c>
      <c r="W109" s="8">
        <v>134.91196781893973</v>
      </c>
      <c r="X109" s="8">
        <v>133.04694116808284</v>
      </c>
      <c r="Y109" s="8">
        <v>137.76829058870524</v>
      </c>
    </row>
    <row r="110" spans="1:25" x14ac:dyDescent="0.25">
      <c r="A110" s="5" t="s">
        <v>97</v>
      </c>
      <c r="B110" s="5" t="s">
        <v>117</v>
      </c>
      <c r="C110" s="6">
        <v>8.0130530879600741</v>
      </c>
      <c r="D110" s="6">
        <v>5.5095858390517778</v>
      </c>
      <c r="E110" s="6">
        <v>8.3480137866500304</v>
      </c>
      <c r="F110" s="6">
        <v>9.1879683208425114</v>
      </c>
      <c r="G110" s="6">
        <v>13.137313298532508</v>
      </c>
      <c r="H110" s="6">
        <v>13.203417612106904</v>
      </c>
      <c r="I110" s="6">
        <v>18.106291474548396</v>
      </c>
      <c r="J110" s="6">
        <v>16.163276295032432</v>
      </c>
      <c r="K110" s="6">
        <v>7.5616462777388218</v>
      </c>
      <c r="L110" s="6">
        <v>7.1072482849425693</v>
      </c>
      <c r="M110" s="6">
        <v>7.4471110394169076</v>
      </c>
      <c r="N110" s="6">
        <v>6.5781154086088582</v>
      </c>
      <c r="O110" s="6">
        <v>8.2036924630758232</v>
      </c>
      <c r="P110" s="6">
        <v>7.5735926388022454</v>
      </c>
      <c r="Q110" s="6">
        <v>6.4611472239550842</v>
      </c>
      <c r="R110" s="6">
        <v>6.3972046163443537</v>
      </c>
      <c r="S110" s="6">
        <v>6.6342601372426682</v>
      </c>
      <c r="T110" s="6">
        <v>5.2399993761696813</v>
      </c>
      <c r="U110" s="6">
        <v>13.90737100331288</v>
      </c>
      <c r="V110" s="6">
        <v>13.470170714185096</v>
      </c>
      <c r="W110" s="6">
        <v>8.3299227074235809</v>
      </c>
      <c r="X110" s="6">
        <v>0</v>
      </c>
      <c r="Y110" s="6">
        <v>6.1995421709295071</v>
      </c>
    </row>
    <row r="111" spans="1:25" x14ac:dyDescent="0.25">
      <c r="A111" s="7" t="s">
        <v>118</v>
      </c>
      <c r="B111" s="7" t="s">
        <v>28</v>
      </c>
      <c r="C111" s="8">
        <v>2548.4232993293758</v>
      </c>
      <c r="D111" s="8">
        <v>2542.7363794369867</v>
      </c>
      <c r="E111" s="8">
        <v>2536.4330178070577</v>
      </c>
      <c r="F111" s="8">
        <v>2537.4310601387128</v>
      </c>
      <c r="G111" s="8">
        <v>2533.0574863523129</v>
      </c>
      <c r="H111" s="8">
        <v>2529.6156793817363</v>
      </c>
      <c r="I111" s="8">
        <v>2541.5458589796649</v>
      </c>
      <c r="J111" s="8">
        <v>2538.3411246892333</v>
      </c>
      <c r="K111" s="8">
        <v>2551.9922984397931</v>
      </c>
      <c r="L111" s="8">
        <v>2558.9780635403395</v>
      </c>
      <c r="M111" s="8">
        <v>2557.429146542956</v>
      </c>
      <c r="N111" s="8">
        <v>2560.9933030319412</v>
      </c>
      <c r="O111" s="8">
        <v>2569.7987342211118</v>
      </c>
      <c r="P111" s="8">
        <v>2582.6370404464096</v>
      </c>
      <c r="Q111" s="8">
        <v>2590.9534919171278</v>
      </c>
      <c r="R111" s="8">
        <v>2588.0545127057308</v>
      </c>
      <c r="S111" s="8">
        <v>2596.4349992796001</v>
      </c>
      <c r="T111" s="8">
        <v>2607.8133942521899</v>
      </c>
      <c r="U111" s="8">
        <v>2600.693391337838</v>
      </c>
      <c r="V111" s="8">
        <v>2598.3623980413363</v>
      </c>
      <c r="W111" s="8">
        <v>2578.6549632433871</v>
      </c>
      <c r="X111" s="8">
        <v>2582.622859445316</v>
      </c>
      <c r="Y111" s="8">
        <v>2569.757905449299</v>
      </c>
    </row>
    <row r="112" spans="1:25" x14ac:dyDescent="0.25">
      <c r="A112" s="5" t="s">
        <v>118</v>
      </c>
      <c r="B112" s="5" t="s">
        <v>119</v>
      </c>
      <c r="C112" s="6">
        <v>333.12455477038293</v>
      </c>
      <c r="D112" s="6">
        <v>327.87397288638613</v>
      </c>
      <c r="E112" s="6">
        <v>325.11476063406076</v>
      </c>
      <c r="F112" s="6">
        <v>323.84440004632819</v>
      </c>
      <c r="G112" s="6">
        <v>323.32352106581754</v>
      </c>
      <c r="H112" s="6">
        <v>319.57832637234276</v>
      </c>
      <c r="I112" s="6">
        <v>319.69192386092266</v>
      </c>
      <c r="J112" s="6">
        <v>320.0050665570771</v>
      </c>
      <c r="K112" s="6">
        <v>323.19634321576149</v>
      </c>
      <c r="L112" s="6">
        <v>331.60736871050347</v>
      </c>
      <c r="M112" s="6">
        <v>330.09658557767472</v>
      </c>
      <c r="N112" s="6">
        <v>330.5449436104962</v>
      </c>
      <c r="O112" s="6">
        <v>333.16255510971848</v>
      </c>
      <c r="P112" s="6">
        <v>337.92191102995173</v>
      </c>
      <c r="Q112" s="6">
        <v>338.88760036245327</v>
      </c>
      <c r="R112" s="6">
        <v>337.79462885070438</v>
      </c>
      <c r="S112" s="6">
        <v>338.13415868863706</v>
      </c>
      <c r="T112" s="6">
        <v>337.03169103614249</v>
      </c>
      <c r="U112" s="6">
        <v>336.04822253719385</v>
      </c>
      <c r="V112" s="6">
        <v>337.2238001751665</v>
      </c>
      <c r="W112" s="6">
        <v>332.02494060688377</v>
      </c>
      <c r="X112" s="6">
        <v>335.37117544703187</v>
      </c>
      <c r="Y112" s="6">
        <v>333.38521162919028</v>
      </c>
    </row>
    <row r="113" spans="1:25" x14ac:dyDescent="0.25">
      <c r="A113" s="7" t="s">
        <v>118</v>
      </c>
      <c r="B113" s="7" t="s">
        <v>120</v>
      </c>
      <c r="C113" s="8">
        <v>43.144371884290443</v>
      </c>
      <c r="D113" s="8">
        <v>42.219941379000005</v>
      </c>
      <c r="E113" s="8">
        <v>44.377053277951852</v>
      </c>
      <c r="F113" s="8">
        <v>41.640496381784153</v>
      </c>
      <c r="G113" s="8">
        <v>40.850727199596804</v>
      </c>
      <c r="H113" s="8">
        <v>39.324326666666664</v>
      </c>
      <c r="I113" s="8">
        <v>41.01648456550452</v>
      </c>
      <c r="J113" s="8">
        <v>41.433883763277713</v>
      </c>
      <c r="K113" s="8">
        <v>40.972999999999999</v>
      </c>
      <c r="L113" s="8">
        <v>39.972999999999999</v>
      </c>
      <c r="M113" s="8">
        <v>39.972999999999999</v>
      </c>
      <c r="N113" s="8">
        <v>39.972999999999999</v>
      </c>
      <c r="O113" s="8">
        <v>41.184136375937612</v>
      </c>
      <c r="P113" s="8">
        <v>39.728770430442921</v>
      </c>
      <c r="Q113" s="8">
        <v>37.972999999999999</v>
      </c>
      <c r="R113" s="8">
        <v>38.13966666666667</v>
      </c>
      <c r="S113" s="8">
        <v>38.972999999999999</v>
      </c>
      <c r="T113" s="8">
        <v>38.972999999999999</v>
      </c>
      <c r="U113" s="8">
        <v>40.220660636306924</v>
      </c>
      <c r="V113" s="8">
        <v>37.714935483870967</v>
      </c>
      <c r="W113" s="8">
        <v>37.804461842378871</v>
      </c>
      <c r="X113" s="8">
        <v>38.972999999999999</v>
      </c>
      <c r="Y113" s="8">
        <v>39.972999999999999</v>
      </c>
    </row>
    <row r="114" spans="1:25" x14ac:dyDescent="0.25">
      <c r="A114" s="5" t="s">
        <v>118</v>
      </c>
      <c r="B114" s="5" t="s">
        <v>121</v>
      </c>
      <c r="C114" s="6">
        <v>5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</row>
    <row r="115" spans="1:25" x14ac:dyDescent="0.25">
      <c r="A115" s="7" t="s">
        <v>118</v>
      </c>
      <c r="B115" s="7" t="s">
        <v>122</v>
      </c>
      <c r="C115" s="8">
        <v>84.0000001687349</v>
      </c>
      <c r="D115" s="8">
        <v>85.0000001687349</v>
      </c>
      <c r="E115" s="8">
        <v>84.0000001687349</v>
      </c>
      <c r="F115" s="8">
        <v>83</v>
      </c>
      <c r="G115" s="8">
        <v>83</v>
      </c>
      <c r="H115" s="8">
        <v>84</v>
      </c>
      <c r="I115" s="8">
        <v>85</v>
      </c>
      <c r="J115" s="8">
        <v>82</v>
      </c>
      <c r="K115" s="8">
        <v>82</v>
      </c>
      <c r="L115" s="8">
        <v>83.071483870967739</v>
      </c>
      <c r="M115" s="8">
        <v>83.8108</v>
      </c>
      <c r="N115" s="8">
        <v>83.8108</v>
      </c>
      <c r="O115" s="8">
        <v>85.8108</v>
      </c>
      <c r="P115" s="8">
        <v>86.8108</v>
      </c>
      <c r="Q115" s="8">
        <v>85.905684591629111</v>
      </c>
      <c r="R115" s="8">
        <v>85.8108</v>
      </c>
      <c r="S115" s="8">
        <v>87.645160861880157</v>
      </c>
      <c r="T115" s="8">
        <v>85.333333333333329</v>
      </c>
      <c r="U115" s="8">
        <v>84.018714909544599</v>
      </c>
      <c r="V115" s="8">
        <v>85.970951154086094</v>
      </c>
      <c r="W115" s="8">
        <v>85.997568845913904</v>
      </c>
      <c r="X115" s="8">
        <v>87.149717217716784</v>
      </c>
      <c r="Y115" s="8">
        <v>83.688082782283217</v>
      </c>
    </row>
    <row r="116" spans="1:25" x14ac:dyDescent="0.25">
      <c r="A116" s="5" t="s">
        <v>118</v>
      </c>
      <c r="B116" s="5" t="s">
        <v>123</v>
      </c>
      <c r="C116" s="6">
        <v>1984.9526958996041</v>
      </c>
      <c r="D116" s="6">
        <v>1987.1052348257801</v>
      </c>
      <c r="E116" s="6">
        <v>1982.7332888167648</v>
      </c>
      <c r="F116" s="6">
        <v>1989.6061679526458</v>
      </c>
      <c r="G116" s="6">
        <v>1985.861576412455</v>
      </c>
      <c r="H116" s="6">
        <v>1985.8552930097258</v>
      </c>
      <c r="I116" s="6">
        <v>1996.1259537790431</v>
      </c>
      <c r="J116" s="6">
        <v>1994.577774368878</v>
      </c>
      <c r="K116" s="6">
        <v>2004.8671786176674</v>
      </c>
      <c r="L116" s="6">
        <v>2003.947810958867</v>
      </c>
      <c r="M116" s="6">
        <v>2003.9811609652802</v>
      </c>
      <c r="N116" s="6">
        <v>2006.0969594214437</v>
      </c>
      <c r="O116" s="6">
        <v>2009.7144556394546</v>
      </c>
      <c r="P116" s="6">
        <v>2019.5483954021422</v>
      </c>
      <c r="Q116" s="6">
        <v>2030.9700972856249</v>
      </c>
      <c r="R116" s="6">
        <v>2028.9310171883585</v>
      </c>
      <c r="S116" s="6">
        <v>2032.3042797290821</v>
      </c>
      <c r="T116" s="6">
        <v>2046.296969882713</v>
      </c>
      <c r="U116" s="6">
        <v>2040.0273932547914</v>
      </c>
      <c r="V116" s="6">
        <v>2038.7517305830504</v>
      </c>
      <c r="W116" s="6">
        <v>2024.4495919482092</v>
      </c>
      <c r="X116" s="6">
        <v>2023.7505667805663</v>
      </c>
      <c r="Y116" s="6">
        <v>2017.1406315763411</v>
      </c>
    </row>
    <row r="117" spans="1:25" x14ac:dyDescent="0.25">
      <c r="A117" s="7" t="s">
        <v>118</v>
      </c>
      <c r="B117" s="7" t="s">
        <v>124</v>
      </c>
      <c r="C117" s="8">
        <v>96.390876606363065</v>
      </c>
      <c r="D117" s="8">
        <v>94.701476964358648</v>
      </c>
      <c r="E117" s="8">
        <v>94.397114909544612</v>
      </c>
      <c r="F117" s="8">
        <v>93.529195757953829</v>
      </c>
      <c r="G117" s="8">
        <v>94.210861674442711</v>
      </c>
      <c r="H117" s="8">
        <v>95.046933332999998</v>
      </c>
      <c r="I117" s="8">
        <v>93.900696774193563</v>
      </c>
      <c r="J117" s="8">
        <v>94.513599999999997</v>
      </c>
      <c r="K117" s="8">
        <v>95.144976606363059</v>
      </c>
      <c r="L117" s="8">
        <v>94.567599999999985</v>
      </c>
      <c r="M117" s="8">
        <v>92.756799999999998</v>
      </c>
      <c r="N117" s="8">
        <v>92.756799999999998</v>
      </c>
      <c r="O117" s="8">
        <v>93.115987096000012</v>
      </c>
      <c r="P117" s="8">
        <v>92.567599999999999</v>
      </c>
      <c r="Q117" s="8">
        <v>91.406309677419372</v>
      </c>
      <c r="R117" s="8">
        <v>91.567599999999999</v>
      </c>
      <c r="S117" s="8">
        <v>93.567599999999999</v>
      </c>
      <c r="T117" s="8">
        <v>94.367599999999996</v>
      </c>
      <c r="U117" s="8">
        <v>94.567599999999999</v>
      </c>
      <c r="V117" s="8">
        <v>92.89018064516128</v>
      </c>
      <c r="W117" s="8">
        <v>92.567599999999999</v>
      </c>
      <c r="X117" s="8">
        <v>91.567599999999999</v>
      </c>
      <c r="Y117" s="8">
        <v>89.760179461483759</v>
      </c>
    </row>
    <row r="118" spans="1:25" x14ac:dyDescent="0.25">
      <c r="A118" s="5" t="s">
        <v>125</v>
      </c>
      <c r="B118" s="5" t="s">
        <v>28</v>
      </c>
      <c r="C118" s="6">
        <v>9</v>
      </c>
      <c r="D118" s="6">
        <v>9</v>
      </c>
      <c r="E118" s="6">
        <v>9</v>
      </c>
      <c r="F118" s="6">
        <v>9</v>
      </c>
      <c r="G118" s="6">
        <v>9</v>
      </c>
      <c r="H118" s="6">
        <v>9</v>
      </c>
      <c r="I118" s="6">
        <v>9</v>
      </c>
      <c r="J118" s="6">
        <v>9</v>
      </c>
      <c r="K118" s="6">
        <v>9</v>
      </c>
      <c r="L118" s="6">
        <v>9</v>
      </c>
      <c r="M118" s="6">
        <v>10</v>
      </c>
      <c r="N118" s="6">
        <v>10</v>
      </c>
      <c r="O118" s="6">
        <v>10</v>
      </c>
      <c r="P118" s="6">
        <v>10</v>
      </c>
      <c r="Q118" s="6">
        <v>10</v>
      </c>
      <c r="R118" s="6">
        <v>10</v>
      </c>
      <c r="S118" s="6">
        <v>10</v>
      </c>
      <c r="T118" s="6">
        <v>10</v>
      </c>
      <c r="U118" s="6">
        <v>10</v>
      </c>
      <c r="V118" s="6">
        <v>10</v>
      </c>
      <c r="W118" s="6">
        <v>10</v>
      </c>
      <c r="X118" s="6">
        <v>10</v>
      </c>
      <c r="Y118" s="6">
        <v>10</v>
      </c>
    </row>
    <row r="119" spans="1:25" x14ac:dyDescent="0.25">
      <c r="A119" s="7" t="s">
        <v>125</v>
      </c>
      <c r="B119" s="7" t="s">
        <v>126</v>
      </c>
      <c r="C119" s="8">
        <v>6</v>
      </c>
      <c r="D119" s="8">
        <v>6</v>
      </c>
      <c r="E119" s="8">
        <v>6</v>
      </c>
      <c r="F119" s="8">
        <v>6</v>
      </c>
      <c r="G119" s="8">
        <v>6</v>
      </c>
      <c r="H119" s="8">
        <v>6</v>
      </c>
      <c r="I119" s="8">
        <v>6</v>
      </c>
      <c r="J119" s="8">
        <v>6</v>
      </c>
      <c r="K119" s="8">
        <v>6</v>
      </c>
      <c r="L119" s="8">
        <v>6</v>
      </c>
      <c r="M119" s="8">
        <v>7</v>
      </c>
      <c r="N119" s="8">
        <v>7</v>
      </c>
      <c r="O119" s="8">
        <v>7</v>
      </c>
      <c r="P119" s="8">
        <v>7</v>
      </c>
      <c r="Q119" s="8">
        <v>7</v>
      </c>
      <c r="R119" s="8">
        <v>7</v>
      </c>
      <c r="S119" s="8">
        <v>7</v>
      </c>
      <c r="T119" s="8">
        <v>7</v>
      </c>
      <c r="U119" s="8">
        <v>7</v>
      </c>
      <c r="V119" s="8">
        <v>7</v>
      </c>
      <c r="W119" s="8">
        <v>7</v>
      </c>
      <c r="X119" s="8">
        <v>7</v>
      </c>
      <c r="Y119" s="8">
        <v>7</v>
      </c>
    </row>
    <row r="120" spans="1:25" x14ac:dyDescent="0.25">
      <c r="A120" s="5" t="s">
        <v>127</v>
      </c>
      <c r="B120" s="5" t="s">
        <v>28</v>
      </c>
      <c r="C120" s="6">
        <v>6.6632192763568305</v>
      </c>
      <c r="D120" s="6">
        <v>6.6632192763568305</v>
      </c>
      <c r="E120" s="6">
        <v>6.6632192763568314</v>
      </c>
      <c r="F120" s="6">
        <v>6.6632192763568305</v>
      </c>
      <c r="G120" s="6">
        <v>6.6133128509045545</v>
      </c>
      <c r="H120" s="6">
        <v>6.6133128509045536</v>
      </c>
      <c r="I120" s="6">
        <v>6.6632192763568314</v>
      </c>
      <c r="J120" s="6">
        <v>6.6133128509045545</v>
      </c>
      <c r="K120" s="6">
        <v>6.6133128509045545</v>
      </c>
      <c r="L120" s="6">
        <v>6.6632192763568305</v>
      </c>
      <c r="M120" s="6">
        <v>6.6133128509045545</v>
      </c>
      <c r="N120" s="6">
        <v>6.6133128509045545</v>
      </c>
      <c r="O120" s="6">
        <v>6.6632192763568305</v>
      </c>
      <c r="P120" s="6">
        <v>5.6632192763568305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</row>
    <row r="121" spans="1:25" x14ac:dyDescent="0.25">
      <c r="A121" s="7" t="s">
        <v>127</v>
      </c>
      <c r="B121" s="7" t="s">
        <v>127</v>
      </c>
      <c r="C121" s="8">
        <v>6.6632192763568305</v>
      </c>
      <c r="D121" s="8">
        <v>6.6632192763568305</v>
      </c>
      <c r="E121" s="8">
        <v>6.6632192763568314</v>
      </c>
      <c r="F121" s="8">
        <v>6.6632192763568305</v>
      </c>
      <c r="G121" s="8">
        <v>6.6133128509045545</v>
      </c>
      <c r="H121" s="8">
        <v>6.6133128509045536</v>
      </c>
      <c r="I121" s="8">
        <v>6.6632192763568314</v>
      </c>
      <c r="J121" s="8">
        <v>6.6133128509045545</v>
      </c>
      <c r="K121" s="8">
        <v>6.6133128509045545</v>
      </c>
      <c r="L121" s="8">
        <v>6.6632192763568305</v>
      </c>
      <c r="M121" s="8">
        <v>6.6133128509045545</v>
      </c>
      <c r="N121" s="8">
        <v>6.6133128509045545</v>
      </c>
      <c r="O121" s="8">
        <v>6.6632192763568305</v>
      </c>
      <c r="P121" s="8">
        <v>5.6632192763568305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</row>
    <row r="122" spans="1:25" x14ac:dyDescent="0.25">
      <c r="A122" s="5" t="s">
        <v>128</v>
      </c>
      <c r="B122" s="5" t="s">
        <v>28</v>
      </c>
      <c r="C122" s="6">
        <v>2005.5838222343214</v>
      </c>
      <c r="D122" s="6">
        <v>2007.5087835605739</v>
      </c>
      <c r="E122" s="6">
        <v>2014.7010426375002</v>
      </c>
      <c r="F122" s="6">
        <v>2017.1652262393388</v>
      </c>
      <c r="G122" s="6">
        <v>2020.579201488976</v>
      </c>
      <c r="H122" s="6">
        <v>2034.2953987219778</v>
      </c>
      <c r="I122" s="6">
        <v>2074.608381582359</v>
      </c>
      <c r="J122" s="6">
        <v>2071.7557378518741</v>
      </c>
      <c r="K122" s="6">
        <v>2005.2991510163586</v>
      </c>
      <c r="L122" s="6">
        <v>2022.1658245755323</v>
      </c>
      <c r="M122" s="6">
        <v>2037.2763791184391</v>
      </c>
      <c r="N122" s="6">
        <v>2043.1427755288223</v>
      </c>
      <c r="O122" s="6">
        <v>2046.9918733023374</v>
      </c>
      <c r="P122" s="6">
        <v>2035.8939815060764</v>
      </c>
      <c r="Q122" s="6">
        <v>2023.7927619437667</v>
      </c>
      <c r="R122" s="6">
        <v>2034.7723404154672</v>
      </c>
      <c r="S122" s="6">
        <v>2045.1043612719066</v>
      </c>
      <c r="T122" s="6">
        <v>2097.3628148716084</v>
      </c>
      <c r="U122" s="6">
        <v>2119.5563483216797</v>
      </c>
      <c r="V122" s="6">
        <v>2102.4053390560002</v>
      </c>
      <c r="W122" s="6">
        <v>2063.7852909318531</v>
      </c>
      <c r="X122" s="6">
        <v>2059.2297417052023</v>
      </c>
      <c r="Y122" s="6">
        <v>2058.3647066078083</v>
      </c>
    </row>
    <row r="123" spans="1:25" x14ac:dyDescent="0.25">
      <c r="A123" s="7" t="s">
        <v>128</v>
      </c>
      <c r="B123" s="7" t="s">
        <v>128</v>
      </c>
      <c r="C123" s="8">
        <v>1780.0478418655175</v>
      </c>
      <c r="D123" s="8">
        <v>1778.3674110383213</v>
      </c>
      <c r="E123" s="8">
        <v>1789.6907189248354</v>
      </c>
      <c r="F123" s="8">
        <v>1788.7926702184584</v>
      </c>
      <c r="G123" s="8">
        <v>1793.0112327496624</v>
      </c>
      <c r="H123" s="8">
        <v>1788.5288092455039</v>
      </c>
      <c r="I123" s="8">
        <v>1808.1071607406027</v>
      </c>
      <c r="J123" s="8">
        <v>1804.5662634233661</v>
      </c>
      <c r="K123" s="8">
        <v>1755.6243370294628</v>
      </c>
      <c r="L123" s="8">
        <v>1753.0583487339431</v>
      </c>
      <c r="M123" s="8">
        <v>1751.3321693499081</v>
      </c>
      <c r="N123" s="8">
        <v>1749.9120016577158</v>
      </c>
      <c r="O123" s="8">
        <v>1747.3017249360184</v>
      </c>
      <c r="P123" s="8">
        <v>1733.2758339183631</v>
      </c>
      <c r="Q123" s="8">
        <v>1716.9128545702536</v>
      </c>
      <c r="R123" s="8">
        <v>1732.0069978719748</v>
      </c>
      <c r="S123" s="8">
        <v>1742.5087353124522</v>
      </c>
      <c r="T123" s="8">
        <v>1764.1427747954035</v>
      </c>
      <c r="U123" s="8">
        <v>1767.7220630485374</v>
      </c>
      <c r="V123" s="8">
        <v>1775.3814113349063</v>
      </c>
      <c r="W123" s="8">
        <v>1734.8995089471177</v>
      </c>
      <c r="X123" s="8">
        <v>1721.9109053518146</v>
      </c>
      <c r="Y123" s="8">
        <v>1711.2826118341547</v>
      </c>
    </row>
    <row r="124" spans="1:25" x14ac:dyDescent="0.25">
      <c r="A124" s="5" t="s">
        <v>128</v>
      </c>
      <c r="B124" s="5" t="s">
        <v>129</v>
      </c>
      <c r="C124" s="6">
        <v>20.881719129944468</v>
      </c>
      <c r="D124" s="6">
        <v>22.913915840054688</v>
      </c>
      <c r="E124" s="6">
        <v>21.404654987148795</v>
      </c>
      <c r="F124" s="6">
        <v>24.618906504493374</v>
      </c>
      <c r="G124" s="6">
        <v>26.266611416461224</v>
      </c>
      <c r="H124" s="6">
        <v>32.229761137821782</v>
      </c>
      <c r="I124" s="6">
        <v>30.769285819771529</v>
      </c>
      <c r="J124" s="6">
        <v>28.746817487756172</v>
      </c>
      <c r="K124" s="6">
        <v>30.18230402901456</v>
      </c>
      <c r="L124" s="6">
        <v>32.306737323583334</v>
      </c>
      <c r="M124" s="6">
        <v>36.538148201154414</v>
      </c>
      <c r="N124" s="6">
        <v>41.906911737381897</v>
      </c>
      <c r="O124" s="6">
        <v>43.934872100506439</v>
      </c>
      <c r="P124" s="6">
        <v>45.977292581178666</v>
      </c>
      <c r="Q124" s="6">
        <v>47.074456685072526</v>
      </c>
      <c r="R124" s="6">
        <v>45.950904542538645</v>
      </c>
      <c r="S124" s="6">
        <v>45.989396896947262</v>
      </c>
      <c r="T124" s="6">
        <v>53.021563742279298</v>
      </c>
      <c r="U124" s="6">
        <v>52.812140543409562</v>
      </c>
      <c r="V124" s="6">
        <v>45.062327951783381</v>
      </c>
      <c r="W124" s="6">
        <v>51.401933879697609</v>
      </c>
      <c r="X124" s="6">
        <v>53.958958106398093</v>
      </c>
      <c r="Y124" s="6">
        <v>57.096069873755084</v>
      </c>
    </row>
    <row r="125" spans="1:25" x14ac:dyDescent="0.25">
      <c r="A125" s="7" t="s">
        <v>128</v>
      </c>
      <c r="B125" s="7" t="s">
        <v>130</v>
      </c>
      <c r="C125" s="8">
        <v>105.28375958699742</v>
      </c>
      <c r="D125" s="8">
        <v>105.28375958699741</v>
      </c>
      <c r="E125" s="8">
        <v>105.24856348224809</v>
      </c>
      <c r="F125" s="8">
        <v>104.65046127669105</v>
      </c>
      <c r="G125" s="8">
        <v>104.28379461069105</v>
      </c>
      <c r="H125" s="8">
        <v>104.94193397123065</v>
      </c>
      <c r="I125" s="8">
        <v>104.48965861568168</v>
      </c>
      <c r="J125" s="8">
        <v>103.41373080378251</v>
      </c>
      <c r="K125" s="8">
        <v>107.75104605499206</v>
      </c>
      <c r="L125" s="8">
        <v>107.16709239137107</v>
      </c>
      <c r="M125" s="8">
        <v>107.76144169610211</v>
      </c>
      <c r="N125" s="8">
        <v>108.8019906667821</v>
      </c>
      <c r="O125" s="8">
        <v>108.31993484328596</v>
      </c>
      <c r="P125" s="8">
        <v>108.67335685589278</v>
      </c>
      <c r="Q125" s="8">
        <v>108.63667563247142</v>
      </c>
      <c r="R125" s="8">
        <v>108.87791081697731</v>
      </c>
      <c r="S125" s="8">
        <v>108.4325266294755</v>
      </c>
      <c r="T125" s="8">
        <v>108.37006874423572</v>
      </c>
      <c r="U125" s="8">
        <v>106.39502195696187</v>
      </c>
      <c r="V125" s="8">
        <v>106.15484728447279</v>
      </c>
      <c r="W125" s="8">
        <v>106.11504691020434</v>
      </c>
      <c r="X125" s="8">
        <v>105.22776014448658</v>
      </c>
      <c r="Y125" s="8">
        <v>106.14763868472363</v>
      </c>
    </row>
    <row r="126" spans="1:25" x14ac:dyDescent="0.25">
      <c r="A126" s="5" t="s">
        <v>128</v>
      </c>
      <c r="B126" s="5" t="s">
        <v>131</v>
      </c>
      <c r="C126" s="6">
        <v>76.83100645226385</v>
      </c>
      <c r="D126" s="6">
        <v>77.427595532533246</v>
      </c>
      <c r="E126" s="6">
        <v>74.94393568309593</v>
      </c>
      <c r="F126" s="6">
        <v>75.686910600095743</v>
      </c>
      <c r="G126" s="6">
        <v>74.559176526086461</v>
      </c>
      <c r="H126" s="6">
        <v>86.095959210665526</v>
      </c>
      <c r="I126" s="6">
        <v>108.7246263400036</v>
      </c>
      <c r="J126" s="6">
        <v>112.63522707725846</v>
      </c>
      <c r="K126" s="6">
        <v>89.338822881533474</v>
      </c>
      <c r="L126" s="6">
        <v>107.26780103536284</v>
      </c>
      <c r="M126" s="6">
        <v>119.26317902204832</v>
      </c>
      <c r="N126" s="6">
        <v>120.15290722407958</v>
      </c>
      <c r="O126" s="6">
        <v>124.73271972489088</v>
      </c>
      <c r="P126" s="6">
        <v>125.30542542368609</v>
      </c>
      <c r="Q126" s="6">
        <v>128.38973414436009</v>
      </c>
      <c r="R126" s="6">
        <v>125.24950124429481</v>
      </c>
      <c r="S126" s="6">
        <v>125.42739591570995</v>
      </c>
      <c r="T126" s="6">
        <v>149.08833937554994</v>
      </c>
      <c r="U126" s="6">
        <v>170.92760352931177</v>
      </c>
      <c r="V126" s="6">
        <v>154.11970984774274</v>
      </c>
      <c r="W126" s="6">
        <v>149.70671177046302</v>
      </c>
      <c r="X126" s="6">
        <v>156.42011873062594</v>
      </c>
      <c r="Y126" s="6">
        <v>162.03281229557456</v>
      </c>
    </row>
    <row r="127" spans="1:25" x14ac:dyDescent="0.25">
      <c r="A127" s="7" t="s">
        <v>128</v>
      </c>
      <c r="B127" s="7" t="s">
        <v>132</v>
      </c>
      <c r="C127" s="8">
        <v>21.542616409829179</v>
      </c>
      <c r="D127" s="8">
        <v>22.597201562667607</v>
      </c>
      <c r="E127" s="8">
        <v>22.494269560172285</v>
      </c>
      <c r="F127" s="8">
        <v>22.497377639601172</v>
      </c>
      <c r="G127" s="8">
        <v>21.53948618607653</v>
      </c>
      <c r="H127" s="8">
        <v>21.580035156756509</v>
      </c>
      <c r="I127" s="8">
        <v>21.445911638353511</v>
      </c>
      <c r="J127" s="8">
        <v>21.451526111811823</v>
      </c>
      <c r="K127" s="8">
        <v>21.470241021356429</v>
      </c>
      <c r="L127" s="8">
        <v>21.433445091272525</v>
      </c>
      <c r="M127" s="8">
        <v>21.449040849226364</v>
      </c>
      <c r="N127" s="8">
        <v>21.436564242863291</v>
      </c>
      <c r="O127" s="8">
        <v>21.445921697635594</v>
      </c>
      <c r="P127" s="8">
        <v>21.405372726955619</v>
      </c>
      <c r="Q127" s="8">
        <v>21.509864305246325</v>
      </c>
      <c r="R127" s="8">
        <v>21.430325939681758</v>
      </c>
      <c r="S127" s="8">
        <v>21.489606517321853</v>
      </c>
      <c r="T127" s="8">
        <v>21.48336821414032</v>
      </c>
      <c r="U127" s="8">
        <v>20.442819243460345</v>
      </c>
      <c r="V127" s="8">
        <v>20.430342637097276</v>
      </c>
      <c r="W127" s="8">
        <v>20.405389424371137</v>
      </c>
      <c r="X127" s="8">
        <v>20.44594191710511</v>
      </c>
      <c r="Y127" s="8">
        <v>20.548873919600432</v>
      </c>
    </row>
    <row r="128" spans="1:25" x14ac:dyDescent="0.25">
      <c r="A128" s="5" t="s">
        <v>133</v>
      </c>
      <c r="B128" s="5" t="s">
        <v>28</v>
      </c>
      <c r="C128" s="6">
        <v>11235.371726232204</v>
      </c>
      <c r="D128" s="6">
        <v>11328.385307251037</v>
      </c>
      <c r="E128" s="6">
        <v>11492.362870927962</v>
      </c>
      <c r="F128" s="6">
        <v>11552.563711489254</v>
      </c>
      <c r="G128" s="6">
        <v>11601.680000132737</v>
      </c>
      <c r="H128" s="6">
        <v>11588.640912102777</v>
      </c>
      <c r="I128" s="6">
        <v>11542.345536222425</v>
      </c>
      <c r="J128" s="6">
        <v>11664.271565234947</v>
      </c>
      <c r="K128" s="6">
        <v>11805.422680267864</v>
      </c>
      <c r="L128" s="6">
        <v>11841.617741429798</v>
      </c>
      <c r="M128" s="6">
        <v>11910.972537462469</v>
      </c>
      <c r="N128" s="6">
        <v>11868.542046455694</v>
      </c>
      <c r="O128" s="6">
        <v>11836.663696819258</v>
      </c>
      <c r="P128" s="6">
        <v>11978.151779412017</v>
      </c>
      <c r="Q128" s="6">
        <v>12052.13552238408</v>
      </c>
      <c r="R128" s="6">
        <v>12060.883006312808</v>
      </c>
      <c r="S128" s="6">
        <v>12112.44940253737</v>
      </c>
      <c r="T128" s="6">
        <v>12111.529448916504</v>
      </c>
      <c r="U128" s="6">
        <v>12060.308364292079</v>
      </c>
      <c r="V128" s="6">
        <v>12107.436406272</v>
      </c>
      <c r="W128" s="6">
        <v>12304.362511726222</v>
      </c>
      <c r="X128" s="6">
        <v>12331.218452000372</v>
      </c>
      <c r="Y128" s="6">
        <v>12358.658583391178</v>
      </c>
    </row>
    <row r="129" spans="1:25" x14ac:dyDescent="0.25">
      <c r="A129" s="7" t="s">
        <v>133</v>
      </c>
      <c r="B129" s="7" t="s">
        <v>134</v>
      </c>
      <c r="C129" s="8">
        <v>1595.9533529260596</v>
      </c>
      <c r="D129" s="8">
        <v>1568.6920898324854</v>
      </c>
      <c r="E129" s="8">
        <v>1630.169817844567</v>
      </c>
      <c r="F129" s="8">
        <v>1648.7281097097932</v>
      </c>
      <c r="G129" s="8">
        <v>1662.1286274349402</v>
      </c>
      <c r="H129" s="8">
        <v>1642.9358159164071</v>
      </c>
      <c r="I129" s="8">
        <v>1596.9369733964129</v>
      </c>
      <c r="J129" s="8">
        <v>1574.810478207713</v>
      </c>
      <c r="K129" s="8">
        <v>1620.3683953507193</v>
      </c>
      <c r="L129" s="8">
        <v>1611.6861671140839</v>
      </c>
      <c r="M129" s="8">
        <v>1678.6752762456849</v>
      </c>
      <c r="N129" s="8">
        <v>1673.9353225067262</v>
      </c>
      <c r="O129" s="8">
        <v>1654.5460587740533</v>
      </c>
      <c r="P129" s="8">
        <v>1627.9174947050849</v>
      </c>
      <c r="Q129" s="8">
        <v>1677.5409707740055</v>
      </c>
      <c r="R129" s="8">
        <v>1685.2588404433648</v>
      </c>
      <c r="S129" s="8">
        <v>1735.2621307244572</v>
      </c>
      <c r="T129" s="8">
        <v>1702.9424672704727</v>
      </c>
      <c r="U129" s="8">
        <v>1658.8614378933407</v>
      </c>
      <c r="V129" s="8">
        <v>1614.3495871758712</v>
      </c>
      <c r="W129" s="8">
        <v>1647.6192736376556</v>
      </c>
      <c r="X129" s="8">
        <v>1647.7766376056288</v>
      </c>
      <c r="Y129" s="8">
        <v>1681.1253923095671</v>
      </c>
    </row>
    <row r="130" spans="1:25" x14ac:dyDescent="0.25">
      <c r="A130" s="5" t="s">
        <v>133</v>
      </c>
      <c r="B130" s="5" t="s">
        <v>135</v>
      </c>
      <c r="C130" s="6">
        <v>2538.12506718534</v>
      </c>
      <c r="D130" s="6">
        <v>2548.4702182525939</v>
      </c>
      <c r="E130" s="6">
        <v>2557.0252082201841</v>
      </c>
      <c r="F130" s="6">
        <v>2572.6531694461437</v>
      </c>
      <c r="G130" s="6">
        <v>2596.0558994917396</v>
      </c>
      <c r="H130" s="6">
        <v>2598.5665750207841</v>
      </c>
      <c r="I130" s="6">
        <v>2615.8766544938185</v>
      </c>
      <c r="J130" s="6">
        <v>2620.7665066819686</v>
      </c>
      <c r="K130" s="6">
        <v>2648.3780107216794</v>
      </c>
      <c r="L130" s="6">
        <v>2677.3369451933468</v>
      </c>
      <c r="M130" s="6">
        <v>2694.1291411418333</v>
      </c>
      <c r="N130" s="6">
        <v>2696.2253576979906</v>
      </c>
      <c r="O130" s="6">
        <v>2680.7515272701899</v>
      </c>
      <c r="P130" s="6">
        <v>2687.4751368984398</v>
      </c>
      <c r="Q130" s="6">
        <v>2694.3434892542959</v>
      </c>
      <c r="R130" s="6">
        <v>2706.570226966398</v>
      </c>
      <c r="S130" s="6">
        <v>2712.0665698302928</v>
      </c>
      <c r="T130" s="6">
        <v>2729.8966663203842</v>
      </c>
      <c r="U130" s="6">
        <v>2728.8454142686833</v>
      </c>
      <c r="V130" s="6">
        <v>2732.2391046441094</v>
      </c>
      <c r="W130" s="6">
        <v>2790.6857388141607</v>
      </c>
      <c r="X130" s="6">
        <v>2781.6172638125349</v>
      </c>
      <c r="Y130" s="6">
        <v>2783.6870149831589</v>
      </c>
    </row>
    <row r="131" spans="1:25" x14ac:dyDescent="0.25">
      <c r="A131" s="7" t="s">
        <v>133</v>
      </c>
      <c r="B131" s="7" t="s">
        <v>136</v>
      </c>
      <c r="C131" s="8">
        <v>7.0773549594510277</v>
      </c>
      <c r="D131" s="8">
        <v>5.3477854023705556</v>
      </c>
      <c r="E131" s="8">
        <v>5.7801098744366817</v>
      </c>
      <c r="F131" s="8">
        <v>5.6955708047411102</v>
      </c>
      <c r="G131" s="8">
        <v>0</v>
      </c>
      <c r="H131" s="8">
        <v>8.2314410480349363</v>
      </c>
      <c r="I131" s="8">
        <v>7.5936640844398955</v>
      </c>
      <c r="J131" s="8">
        <v>5.3680598877105421</v>
      </c>
      <c r="K131" s="8">
        <v>6.0355583281347478</v>
      </c>
      <c r="L131" s="8">
        <v>6.3349968808484096</v>
      </c>
      <c r="M131" s="8">
        <v>5.5333749220212098</v>
      </c>
      <c r="N131" s="8">
        <v>5.1996257018091088</v>
      </c>
      <c r="O131" s="8">
        <v>6.8746101060511551</v>
      </c>
      <c r="P131" s="8">
        <v>5.1091703056768569</v>
      </c>
      <c r="Q131" s="8">
        <v>0</v>
      </c>
      <c r="R131" s="8">
        <v>6.0573923892701185</v>
      </c>
      <c r="S131" s="8">
        <v>5.6238303181534635</v>
      </c>
      <c r="T131" s="8">
        <v>6.3474734872114791</v>
      </c>
      <c r="U131" s="8">
        <v>6.2476606363069251</v>
      </c>
      <c r="V131" s="8">
        <v>5.2526512788521522</v>
      </c>
      <c r="W131" s="8">
        <v>5.0187149095446033</v>
      </c>
      <c r="X131" s="8">
        <v>7.1522145976294436</v>
      </c>
      <c r="Y131" s="8">
        <v>0</v>
      </c>
    </row>
    <row r="132" spans="1:25" x14ac:dyDescent="0.25">
      <c r="A132" s="5" t="s">
        <v>133</v>
      </c>
      <c r="B132" s="5" t="s">
        <v>137</v>
      </c>
      <c r="C132" s="6">
        <v>748.72668403586067</v>
      </c>
      <c r="D132" s="6">
        <v>764.88622142385486</v>
      </c>
      <c r="E132" s="6">
        <v>767.79095521365161</v>
      </c>
      <c r="F132" s="6">
        <v>753.98420786622387</v>
      </c>
      <c r="G132" s="6">
        <v>765.16025065200574</v>
      </c>
      <c r="H132" s="6">
        <v>772.26780317107682</v>
      </c>
      <c r="I132" s="6">
        <v>765.92422325334644</v>
      </c>
      <c r="J132" s="6">
        <v>798.32883920177778</v>
      </c>
      <c r="K132" s="6">
        <v>811.55163609075123</v>
      </c>
      <c r="L132" s="6">
        <v>824.42096061759935</v>
      </c>
      <c r="M132" s="6">
        <v>817.55496474707002</v>
      </c>
      <c r="N132" s="6">
        <v>808.99156647422853</v>
      </c>
      <c r="O132" s="6">
        <v>797.25557904924528</v>
      </c>
      <c r="P132" s="6">
        <v>821.47058292516817</v>
      </c>
      <c r="Q132" s="6">
        <v>832.44700222806875</v>
      </c>
      <c r="R132" s="6">
        <v>836.94359833084843</v>
      </c>
      <c r="S132" s="6">
        <v>836.68825083424179</v>
      </c>
      <c r="T132" s="6">
        <v>848.89938043134612</v>
      </c>
      <c r="U132" s="6">
        <v>856.23765333306278</v>
      </c>
      <c r="V132" s="6">
        <v>865.74997555584616</v>
      </c>
      <c r="W132" s="6">
        <v>874.4105634617348</v>
      </c>
      <c r="X132" s="6">
        <v>899.62599367860662</v>
      </c>
      <c r="Y132" s="6">
        <v>905.79086231097472</v>
      </c>
    </row>
    <row r="133" spans="1:25" x14ac:dyDescent="0.25">
      <c r="A133" s="7" t="s">
        <v>133</v>
      </c>
      <c r="B133" s="7" t="s">
        <v>138</v>
      </c>
      <c r="C133" s="8">
        <v>864.43170581756465</v>
      </c>
      <c r="D133" s="8">
        <v>880.17938449168639</v>
      </c>
      <c r="E133" s="8">
        <v>861.93804628298153</v>
      </c>
      <c r="F133" s="8">
        <v>766.3039792263977</v>
      </c>
      <c r="G133" s="8">
        <v>800.68992951962866</v>
      </c>
      <c r="H133" s="8">
        <v>869.53443759709728</v>
      </c>
      <c r="I133" s="8">
        <v>868.40166121449795</v>
      </c>
      <c r="J133" s="8">
        <v>905.44211910072784</v>
      </c>
      <c r="K133" s="8">
        <v>907.49487352834592</v>
      </c>
      <c r="L133" s="8">
        <v>911.50905389016702</v>
      </c>
      <c r="M133" s="8">
        <v>935.76429960202711</v>
      </c>
      <c r="N133" s="8">
        <v>917.81350790292583</v>
      </c>
      <c r="O133" s="8">
        <v>888.93610717923661</v>
      </c>
      <c r="P133" s="8">
        <v>934.40952681602562</v>
      </c>
      <c r="Q133" s="8">
        <v>976.40069667403566</v>
      </c>
      <c r="R133" s="8">
        <v>967.22985292223052</v>
      </c>
      <c r="S133" s="8">
        <v>998.57321140146587</v>
      </c>
      <c r="T133" s="8">
        <v>982.13151038499848</v>
      </c>
      <c r="U133" s="8">
        <v>967.78841010571443</v>
      </c>
      <c r="V133" s="8">
        <v>969.10500643829596</v>
      </c>
      <c r="W133" s="8">
        <v>947.77588285519641</v>
      </c>
      <c r="X133" s="8">
        <v>931.26652635721882</v>
      </c>
      <c r="Y133" s="8">
        <v>910.15890306593928</v>
      </c>
    </row>
    <row r="134" spans="1:25" x14ac:dyDescent="0.25">
      <c r="A134" s="5" t="s">
        <v>133</v>
      </c>
      <c r="B134" s="5" t="s">
        <v>139</v>
      </c>
      <c r="C134" s="6">
        <v>5471.4467613079933</v>
      </c>
      <c r="D134" s="6">
        <v>5549.7505319861111</v>
      </c>
      <c r="E134" s="6">
        <v>5660.0479334922338</v>
      </c>
      <c r="F134" s="6">
        <v>5793.7545411030178</v>
      </c>
      <c r="G134" s="6">
        <v>5761.3688037019829</v>
      </c>
      <c r="H134" s="6">
        <v>5681.7166843900177</v>
      </c>
      <c r="I134" s="6">
        <v>5673.1587026371089</v>
      </c>
      <c r="J134" s="6">
        <v>5744.5952139290157</v>
      </c>
      <c r="K134" s="6">
        <v>5796.6065503530781</v>
      </c>
      <c r="L134" s="6">
        <v>5796.1775825498025</v>
      </c>
      <c r="M134" s="6">
        <v>5767.515909749618</v>
      </c>
      <c r="N134" s="6">
        <v>5754.4211375382638</v>
      </c>
      <c r="O134" s="6">
        <v>5796.4503369608319</v>
      </c>
      <c r="P134" s="6">
        <v>5891.1044202258472</v>
      </c>
      <c r="Q134" s="6">
        <v>5852.4840169784111</v>
      </c>
      <c r="R134" s="6">
        <v>5845.7710184880816</v>
      </c>
      <c r="S134" s="6">
        <v>5811.983561393904</v>
      </c>
      <c r="T134" s="6">
        <v>5825.3832470920233</v>
      </c>
      <c r="U134" s="6">
        <v>5824.0289733326508</v>
      </c>
      <c r="V134" s="6">
        <v>5903.0151903494152</v>
      </c>
      <c r="W134" s="6">
        <v>6019.6795370498876</v>
      </c>
      <c r="X134" s="6">
        <v>6042.2938521309998</v>
      </c>
      <c r="Y134" s="6">
        <v>6056.1068910709664</v>
      </c>
    </row>
    <row r="135" spans="1:25" x14ac:dyDescent="0.25">
      <c r="A135" s="7" t="s">
        <v>133</v>
      </c>
      <c r="B135" s="7" t="s">
        <v>140</v>
      </c>
      <c r="C135" s="8">
        <v>5.3</v>
      </c>
      <c r="D135" s="8">
        <v>6.7482758619999998</v>
      </c>
      <c r="E135" s="8">
        <v>6.3</v>
      </c>
      <c r="F135" s="8">
        <v>8.1333333329999995</v>
      </c>
      <c r="G135" s="8">
        <v>8</v>
      </c>
      <c r="H135" s="8">
        <v>12.077354959451029</v>
      </c>
      <c r="I135" s="8">
        <v>12.142857142857142</v>
      </c>
      <c r="J135" s="8">
        <v>12.649548226108305</v>
      </c>
      <c r="K135" s="8">
        <v>12.676855895196507</v>
      </c>
      <c r="L135" s="8">
        <v>11.841235184029944</v>
      </c>
      <c r="M135" s="8">
        <v>9.4887710542732364</v>
      </c>
      <c r="N135" s="8">
        <v>9.6447286338116029</v>
      </c>
      <c r="O135" s="8">
        <v>9.5386774797255143</v>
      </c>
      <c r="P135" s="8">
        <v>8.3546475358702423</v>
      </c>
      <c r="Q135" s="8">
        <v>11.786338116032439</v>
      </c>
      <c r="R135" s="8">
        <v>10.741276772717821</v>
      </c>
      <c r="S135" s="8">
        <v>9.9410480349344965</v>
      </c>
      <c r="T135" s="8">
        <v>13.321584529008108</v>
      </c>
      <c r="U135" s="8">
        <v>16.798814722395509</v>
      </c>
      <c r="V135" s="8">
        <v>16.224890829694324</v>
      </c>
      <c r="W135" s="8">
        <v>17.672800998128508</v>
      </c>
      <c r="X135" s="8">
        <v>19.985963817841547</v>
      </c>
      <c r="Y135" s="8">
        <v>16.838490330630069</v>
      </c>
    </row>
    <row r="137" spans="1:25" x14ac:dyDescent="0.25">
      <c r="B137" t="s">
        <v>166</v>
      </c>
    </row>
    <row r="138" spans="1:25" x14ac:dyDescent="0.25">
      <c r="A138" s="13" t="s">
        <v>141</v>
      </c>
      <c r="B138" s="13"/>
    </row>
    <row r="139" spans="1:25" x14ac:dyDescent="0.25">
      <c r="A139" t="s">
        <v>142</v>
      </c>
    </row>
    <row r="140" spans="1:25" x14ac:dyDescent="0.25">
      <c r="A140" t="s">
        <v>143</v>
      </c>
    </row>
    <row r="141" spans="1:25" x14ac:dyDescent="0.25">
      <c r="A141" t="s">
        <v>144</v>
      </c>
    </row>
    <row r="142" spans="1:25" x14ac:dyDescent="0.25">
      <c r="A142" t="s">
        <v>145</v>
      </c>
    </row>
    <row r="143" spans="1:25" x14ac:dyDescent="0.25">
      <c r="A143" t="s">
        <v>1</v>
      </c>
    </row>
    <row r="144" spans="1:25" x14ac:dyDescent="0.25">
      <c r="A144" t="s">
        <v>146</v>
      </c>
    </row>
    <row r="146" spans="1:2" x14ac:dyDescent="0.25">
      <c r="A146" t="s">
        <v>147</v>
      </c>
      <c r="B146" t="s">
        <v>148</v>
      </c>
    </row>
    <row r="147" spans="1:2" x14ac:dyDescent="0.25">
      <c r="A147" t="s">
        <v>1</v>
      </c>
      <c r="B147" t="s">
        <v>149</v>
      </c>
    </row>
    <row r="148" spans="1:2" x14ac:dyDescent="0.25">
      <c r="A148" t="s">
        <v>1</v>
      </c>
      <c r="B148" t="s">
        <v>150</v>
      </c>
    </row>
    <row r="149" spans="1:2" x14ac:dyDescent="0.25">
      <c r="A149" t="s">
        <v>1</v>
      </c>
      <c r="B149" t="s">
        <v>151</v>
      </c>
    </row>
    <row r="150" spans="1:2" x14ac:dyDescent="0.25">
      <c r="A150" t="s">
        <v>1</v>
      </c>
      <c r="B150" t="s">
        <v>152</v>
      </c>
    </row>
    <row r="151" spans="1:2" x14ac:dyDescent="0.25">
      <c r="A151" t="s">
        <v>1</v>
      </c>
      <c r="B151" t="s">
        <v>153</v>
      </c>
    </row>
    <row r="152" spans="1:2" x14ac:dyDescent="0.25">
      <c r="A152" t="s">
        <v>1</v>
      </c>
      <c r="B152" t="s">
        <v>154</v>
      </c>
    </row>
    <row r="153" spans="1:2" x14ac:dyDescent="0.25">
      <c r="A153" t="s">
        <v>1</v>
      </c>
      <c r="B153" t="s">
        <v>155</v>
      </c>
    </row>
    <row r="154" spans="1:2" x14ac:dyDescent="0.25">
      <c r="A154" t="s">
        <v>1</v>
      </c>
      <c r="B154" t="s">
        <v>156</v>
      </c>
    </row>
    <row r="155" spans="1:2" x14ac:dyDescent="0.25">
      <c r="A155" t="s">
        <v>1</v>
      </c>
      <c r="B155" t="s">
        <v>157</v>
      </c>
    </row>
    <row r="156" spans="1:2" x14ac:dyDescent="0.25">
      <c r="A156" t="s">
        <v>1</v>
      </c>
      <c r="B156" t="s">
        <v>158</v>
      </c>
    </row>
    <row r="157" spans="1:2" x14ac:dyDescent="0.25">
      <c r="A157" t="s">
        <v>1</v>
      </c>
      <c r="B157" t="s">
        <v>159</v>
      </c>
    </row>
    <row r="158" spans="1:2" x14ac:dyDescent="0.25">
      <c r="A158" t="s">
        <v>1</v>
      </c>
      <c r="B158" t="s">
        <v>160</v>
      </c>
    </row>
    <row r="159" spans="1:2" x14ac:dyDescent="0.25">
      <c r="A159" t="s">
        <v>1</v>
      </c>
      <c r="B159" t="s">
        <v>161</v>
      </c>
    </row>
    <row r="160" spans="1:2" x14ac:dyDescent="0.25">
      <c r="A160" t="s">
        <v>1</v>
      </c>
      <c r="B160" t="s">
        <v>162</v>
      </c>
    </row>
    <row r="161" spans="1:2" x14ac:dyDescent="0.25">
      <c r="A161" t="s">
        <v>1</v>
      </c>
      <c r="B161" t="s">
        <v>163</v>
      </c>
    </row>
    <row r="163" spans="1:2" x14ac:dyDescent="0.25">
      <c r="A163" t="s">
        <v>164</v>
      </c>
      <c r="B163" t="s">
        <v>165</v>
      </c>
    </row>
  </sheetData>
  <mergeCells count="2">
    <mergeCell ref="A1:Y1"/>
    <mergeCell ref="A138:B138"/>
  </mergeCells>
  <pageMargins left="0.7" right="0.7" top="0.75" bottom="0.75" header="0.3" footer="0.3"/>
  <pageSetup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2022-01-27T09:15:25Z</dcterms:created>
  <dcterms:modified xsi:type="dcterms:W3CDTF">2022-01-28T11:27:32Z</dcterms:modified>
</cp:coreProperties>
</file>